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720" windowHeight="5715" activeTab="3"/>
  </bookViews>
  <sheets>
    <sheet name="Race 1" sheetId="1" r:id="rId1"/>
    <sheet name="Race 2" sheetId="2" r:id="rId2"/>
    <sheet name="Race 3" sheetId="3" r:id="rId3"/>
    <sheet name="Race 4" sheetId="4" r:id="rId4"/>
    <sheet name="Total" sheetId="5" r:id="rId5"/>
  </sheets>
  <definedNames/>
  <calcPr fullCalcOnLoad="1"/>
</workbook>
</file>

<file path=xl/sharedStrings.xml><?xml version="1.0" encoding="utf-8"?>
<sst xmlns="http://schemas.openxmlformats.org/spreadsheetml/2006/main" count="370" uniqueCount="89">
  <si>
    <t>Series:</t>
  </si>
  <si>
    <t>Race No:</t>
  </si>
  <si>
    <t>Date:</t>
  </si>
  <si>
    <t>Starter:</t>
  </si>
  <si>
    <t>Course No:</t>
  </si>
  <si>
    <t>Wind:</t>
  </si>
  <si>
    <t>Division 1</t>
  </si>
  <si>
    <t>Yacht Name</t>
  </si>
  <si>
    <t>Sail Number</t>
  </si>
  <si>
    <t>Owner</t>
  </si>
  <si>
    <t>Finish Time</t>
  </si>
  <si>
    <t>Scratch Position</t>
  </si>
  <si>
    <t>Corrected Time</t>
  </si>
  <si>
    <t>Handicap Position</t>
  </si>
  <si>
    <t>Points this Race</t>
  </si>
  <si>
    <t>Progressive Points</t>
  </si>
  <si>
    <t>New Handicap</t>
  </si>
  <si>
    <t>Handicap Adjustment</t>
  </si>
  <si>
    <t>Extra Adjustment</t>
  </si>
  <si>
    <t>Hot Stuff</t>
  </si>
  <si>
    <t>L. Player</t>
  </si>
  <si>
    <t>Firefly</t>
  </si>
  <si>
    <t>B. Wilson</t>
  </si>
  <si>
    <t>Race 1</t>
  </si>
  <si>
    <t>Race 2</t>
  </si>
  <si>
    <t>Race 3</t>
  </si>
  <si>
    <t>Race 4</t>
  </si>
  <si>
    <t>Race 5</t>
  </si>
  <si>
    <t>Raw Total</t>
  </si>
  <si>
    <t>Total After Discard</t>
  </si>
  <si>
    <t>Final Position</t>
  </si>
  <si>
    <t>Discard</t>
  </si>
  <si>
    <t>Series Results</t>
  </si>
  <si>
    <t>Myuna 111</t>
  </si>
  <si>
    <t>M.Trask</t>
  </si>
  <si>
    <t>Division 3</t>
  </si>
  <si>
    <t>Pink Panther</t>
  </si>
  <si>
    <t>J. Stanton</t>
  </si>
  <si>
    <t>R51</t>
  </si>
  <si>
    <t>Ass. Starter:</t>
  </si>
  <si>
    <t>A105</t>
  </si>
  <si>
    <t>A Fine Balance</t>
  </si>
  <si>
    <t>C. Howe</t>
  </si>
  <si>
    <t>Factor</t>
  </si>
  <si>
    <t xml:space="preserve">Raw Handicap </t>
  </si>
  <si>
    <t>Handicap</t>
  </si>
  <si>
    <t>League of Extraordinary Gentlemen</t>
  </si>
  <si>
    <t>J. Carlile</t>
  </si>
  <si>
    <t>Blur</t>
  </si>
  <si>
    <t>G301</t>
  </si>
  <si>
    <t>G. Levis</t>
  </si>
  <si>
    <t>Xena Warrior Princess</t>
  </si>
  <si>
    <t>S. Hume</t>
  </si>
  <si>
    <t>Wind Falls</t>
  </si>
  <si>
    <t>Farrago</t>
  </si>
  <si>
    <t>B. Heaton</t>
  </si>
  <si>
    <t>Still Festering</t>
  </si>
  <si>
    <t>M106</t>
  </si>
  <si>
    <t>Next Light</t>
  </si>
  <si>
    <t>M. Rutherford</t>
  </si>
  <si>
    <t>P. O'Brien et. al</t>
  </si>
  <si>
    <t>C. Legg</t>
  </si>
  <si>
    <t>Black Velvet</t>
  </si>
  <si>
    <t>Crazy duck</t>
  </si>
  <si>
    <t>P. Blakney</t>
  </si>
  <si>
    <t>Van Demon</t>
  </si>
  <si>
    <t>S. Deane</t>
  </si>
  <si>
    <t>G Major</t>
  </si>
  <si>
    <t>R. Tickner</t>
  </si>
  <si>
    <t>Race 6</t>
  </si>
  <si>
    <t>P. Nuts</t>
  </si>
  <si>
    <t>+1</t>
  </si>
  <si>
    <t>NE</t>
  </si>
  <si>
    <t>The Duchess</t>
  </si>
  <si>
    <t>Special Trophies 2020/2021</t>
  </si>
  <si>
    <t>17.10.2020</t>
  </si>
  <si>
    <t>Lennie</t>
  </si>
  <si>
    <t>RET</t>
  </si>
  <si>
    <t>+3</t>
  </si>
  <si>
    <t>7.11.2020</t>
  </si>
  <si>
    <t>SE</t>
  </si>
  <si>
    <t>-1</t>
  </si>
  <si>
    <t>G. Pollock</t>
  </si>
  <si>
    <t>+2</t>
  </si>
  <si>
    <t>5.12.2020</t>
  </si>
  <si>
    <t>WNW</t>
  </si>
  <si>
    <t>DNF
(out of time)</t>
  </si>
  <si>
    <t>6.2.2021</t>
  </si>
  <si>
    <t>Baz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</si>
</sst>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/d"/>
    <numFmt numFmtId="173" formatCode="[$-409]h:mm:ss\ AM/PM"/>
    <numFmt numFmtId="174" formatCode="0.0"/>
    <numFmt numFmtId="175" formatCode="hh:mm:ss;@"/>
    <numFmt numFmtId="176" formatCode="h:mm:ss;@"/>
    <numFmt numFmtId="177" formatCode="[$-C09]dddd\,\ d\ mmmm\ yyyy"/>
  </numFmts>
  <fonts count="42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21" fontId="2" fillId="0" borderId="0" xfId="0" applyNumberFormat="1" applyFont="1" applyAlignment="1">
      <alignment horizontal="center"/>
    </xf>
    <xf numFmtId="21" fontId="0" fillId="0" borderId="0" xfId="0" applyNumberFormat="1" applyAlignment="1">
      <alignment horizontal="center"/>
    </xf>
    <xf numFmtId="45" fontId="2" fillId="0" borderId="0" xfId="0" applyNumberFormat="1" applyFont="1" applyAlignment="1">
      <alignment/>
    </xf>
    <xf numFmtId="45" fontId="0" fillId="0" borderId="0" xfId="0" applyNumberFormat="1" applyAlignment="1">
      <alignment/>
    </xf>
    <xf numFmtId="45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15" fontId="1" fillId="0" borderId="0" xfId="0" applyNumberFormat="1" applyFont="1" applyAlignment="1">
      <alignment horizontal="center"/>
    </xf>
    <xf numFmtId="45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45" fontId="2" fillId="0" borderId="0" xfId="0" applyNumberFormat="1" applyFont="1" applyBorder="1" applyAlignment="1">
      <alignment horizontal="center"/>
    </xf>
    <xf numFmtId="21" fontId="2" fillId="0" borderId="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4" fillId="0" borderId="12" xfId="0" applyFont="1" applyBorder="1" applyAlignment="1">
      <alignment/>
    </xf>
    <xf numFmtId="0" fontId="4" fillId="0" borderId="12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45" fontId="4" fillId="0" borderId="11" xfId="0" applyNumberFormat="1" applyFont="1" applyBorder="1" applyAlignment="1">
      <alignment horizontal="center" wrapText="1"/>
    </xf>
    <xf numFmtId="21" fontId="4" fillId="0" borderId="11" xfId="0" applyNumberFormat="1" applyFont="1" applyBorder="1" applyAlignment="1">
      <alignment horizontal="center" wrapText="1"/>
    </xf>
    <xf numFmtId="45" fontId="4" fillId="0" borderId="12" xfId="0" applyNumberFormat="1" applyFont="1" applyBorder="1" applyAlignment="1">
      <alignment horizontal="center"/>
    </xf>
    <xf numFmtId="21" fontId="4" fillId="0" borderId="12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45" fontId="4" fillId="1" borderId="13" xfId="0" applyNumberFormat="1" applyFont="1" applyFill="1" applyBorder="1" applyAlignment="1" quotePrefix="1">
      <alignment horizontal="center"/>
    </xf>
    <xf numFmtId="21" fontId="4" fillId="1" borderId="13" xfId="0" applyNumberFormat="1" applyFont="1" applyFill="1" applyBorder="1" applyAlignment="1" quotePrefix="1">
      <alignment horizontal="center"/>
    </xf>
    <xf numFmtId="0" fontId="4" fillId="1" borderId="13" xfId="0" applyFont="1" applyFill="1" applyBorder="1" applyAlignment="1">
      <alignment horizontal="center"/>
    </xf>
    <xf numFmtId="0" fontId="4" fillId="1" borderId="14" xfId="0" applyFont="1" applyFill="1" applyBorder="1" applyAlignment="1">
      <alignment horizontal="center"/>
    </xf>
    <xf numFmtId="45" fontId="4" fillId="0" borderId="15" xfId="0" applyNumberFormat="1" applyFont="1" applyBorder="1" applyAlignment="1">
      <alignment horizontal="center"/>
    </xf>
    <xf numFmtId="21" fontId="4" fillId="0" borderId="15" xfId="0" applyNumberFormat="1" applyFont="1" applyBorder="1" applyAlignment="1">
      <alignment horizontal="center"/>
    </xf>
    <xf numFmtId="45" fontId="4" fillId="1" borderId="15" xfId="0" applyNumberFormat="1" applyFont="1" applyFill="1" applyBorder="1" applyAlignment="1">
      <alignment horizontal="center"/>
    </xf>
    <xf numFmtId="0" fontId="4" fillId="1" borderId="15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45" fontId="4" fillId="0" borderId="0" xfId="0" applyNumberFormat="1" applyFont="1" applyAlignment="1">
      <alignment/>
    </xf>
    <xf numFmtId="2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45" fontId="4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15" fontId="4" fillId="0" borderId="0" xfId="0" applyNumberFormat="1" applyFont="1" applyAlignment="1">
      <alignment horizontal="right"/>
    </xf>
    <xf numFmtId="45" fontId="4" fillId="0" borderId="0" xfId="0" applyNumberFormat="1" applyFont="1" applyAlignment="1">
      <alignment horizontal="left"/>
    </xf>
    <xf numFmtId="45" fontId="4" fillId="1" borderId="14" xfId="0" applyNumberFormat="1" applyFont="1" applyFill="1" applyBorder="1" applyAlignment="1" quotePrefix="1">
      <alignment horizontal="center"/>
    </xf>
    <xf numFmtId="0" fontId="4" fillId="0" borderId="15" xfId="0" applyNumberFormat="1" applyFont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21" fontId="4" fillId="1" borderId="14" xfId="0" applyNumberFormat="1" applyFont="1" applyFill="1" applyBorder="1" applyAlignment="1" quotePrefix="1">
      <alignment horizontal="center"/>
    </xf>
    <xf numFmtId="0" fontId="4" fillId="33" borderId="14" xfId="0" applyFont="1" applyFill="1" applyBorder="1" applyAlignment="1">
      <alignment horizontal="center"/>
    </xf>
    <xf numFmtId="0" fontId="4" fillId="0" borderId="14" xfId="0" applyFont="1" applyBorder="1" applyAlignment="1">
      <alignment horizontal="center" wrapText="1"/>
    </xf>
    <xf numFmtId="0" fontId="4" fillId="1" borderId="14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45" fontId="4" fillId="0" borderId="17" xfId="0" applyNumberFormat="1" applyFont="1" applyBorder="1" applyAlignment="1">
      <alignment horizontal="center"/>
    </xf>
    <xf numFmtId="45" fontId="4" fillId="0" borderId="18" xfId="0" applyNumberFormat="1" applyFont="1" applyBorder="1" applyAlignment="1">
      <alignment horizontal="center" wrapText="1"/>
    </xf>
    <xf numFmtId="9" fontId="4" fillId="0" borderId="12" xfId="0" applyNumberFormat="1" applyFont="1" applyBorder="1" applyAlignment="1">
      <alignment horizontal="center"/>
    </xf>
    <xf numFmtId="0" fontId="4" fillId="0" borderId="13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45" fontId="4" fillId="0" borderId="19" xfId="0" applyNumberFormat="1" applyFont="1" applyBorder="1" applyAlignment="1">
      <alignment horizontal="center"/>
    </xf>
    <xf numFmtId="9" fontId="4" fillId="0" borderId="13" xfId="0" applyNumberFormat="1" applyFont="1" applyBorder="1" applyAlignment="1">
      <alignment horizontal="center"/>
    </xf>
    <xf numFmtId="21" fontId="4" fillId="0" borderId="13" xfId="0" applyNumberFormat="1" applyFont="1" applyBorder="1" applyAlignment="1">
      <alignment horizontal="center"/>
    </xf>
    <xf numFmtId="45" fontId="4" fillId="0" borderId="13" xfId="0" applyNumberFormat="1" applyFont="1" applyBorder="1" applyAlignment="1">
      <alignment horizontal="center"/>
    </xf>
    <xf numFmtId="45" fontId="4" fillId="0" borderId="12" xfId="0" applyNumberFormat="1" applyFont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/>
    </xf>
    <xf numFmtId="45" fontId="4" fillId="0" borderId="21" xfId="0" applyNumberFormat="1" applyFont="1" applyBorder="1" applyAlignment="1">
      <alignment horizontal="center"/>
    </xf>
    <xf numFmtId="0" fontId="4" fillId="34" borderId="13" xfId="0" applyFont="1" applyFill="1" applyBorder="1" applyAlignment="1">
      <alignment vertical="center"/>
    </xf>
    <xf numFmtId="0" fontId="4" fillId="34" borderId="13" xfId="0" applyFont="1" applyFill="1" applyBorder="1" applyAlignment="1">
      <alignment/>
    </xf>
    <xf numFmtId="0" fontId="4" fillId="34" borderId="14" xfId="0" applyFont="1" applyFill="1" applyBorder="1" applyAlignment="1">
      <alignment vertical="center" wrapText="1"/>
    </xf>
    <xf numFmtId="0" fontId="4" fillId="34" borderId="14" xfId="0" applyFont="1" applyFill="1" applyBorder="1" applyAlignment="1">
      <alignment vertical="center"/>
    </xf>
    <xf numFmtId="21" fontId="4" fillId="0" borderId="14" xfId="0" applyNumberFormat="1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45" fontId="4" fillId="0" borderId="20" xfId="0" applyNumberFormat="1" applyFont="1" applyBorder="1" applyAlignment="1">
      <alignment horizontal="center"/>
    </xf>
    <xf numFmtId="9" fontId="4" fillId="0" borderId="12" xfId="0" applyNumberFormat="1" applyFont="1" applyBorder="1" applyAlignment="1">
      <alignment horizontal="center" wrapText="1"/>
    </xf>
    <xf numFmtId="45" fontId="4" fillId="0" borderId="12" xfId="0" applyNumberFormat="1" applyFont="1" applyBorder="1" applyAlignment="1">
      <alignment horizontal="center" wrapText="1"/>
    </xf>
    <xf numFmtId="45" fontId="4" fillId="0" borderId="23" xfId="0" applyNumberFormat="1" applyFont="1" applyBorder="1" applyAlignment="1">
      <alignment horizontal="center"/>
    </xf>
    <xf numFmtId="45" fontId="4" fillId="0" borderId="21" xfId="0" applyNumberFormat="1" applyFont="1" applyBorder="1" applyAlignment="1">
      <alignment horizontal="center" vertical="center"/>
    </xf>
    <xf numFmtId="45" fontId="4" fillId="0" borderId="14" xfId="0" applyNumberFormat="1" applyFont="1" applyBorder="1" applyAlignment="1">
      <alignment horizontal="center"/>
    </xf>
    <xf numFmtId="0" fontId="4" fillId="0" borderId="20" xfId="0" applyFont="1" applyBorder="1" applyAlignment="1">
      <alignment vertical="center"/>
    </xf>
    <xf numFmtId="0" fontId="4" fillId="0" borderId="16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zoomScale="80" zoomScaleNormal="80" zoomScalePageLayoutView="0" workbookViewId="0" topLeftCell="A2">
      <pane ySplit="1620" topLeftCell="A16" activePane="bottomLeft" state="split"/>
      <selection pane="topLeft" activeCell="B6" sqref="B6"/>
      <selection pane="bottomLeft" activeCell="C32" sqref="C32"/>
    </sheetView>
  </sheetViews>
  <sheetFormatPr defaultColWidth="9.140625" defaultRowHeight="12.75"/>
  <cols>
    <col min="1" max="1" width="20.8515625" style="0" customWidth="1"/>
    <col min="2" max="2" width="11.140625" style="0" customWidth="1"/>
    <col min="3" max="3" width="15.421875" style="0" bestFit="1" customWidth="1"/>
    <col min="4" max="6" width="14.00390625" style="9" customWidth="1"/>
    <col min="7" max="7" width="12.140625" style="5" customWidth="1"/>
    <col min="8" max="8" width="14.57421875" style="7" customWidth="1"/>
    <col min="9" max="9" width="9.421875" style="0" bestFit="1" customWidth="1"/>
    <col min="10" max="10" width="13.57421875" style="5" customWidth="1"/>
    <col min="11" max="11" width="12.00390625" style="5" customWidth="1"/>
    <col min="12" max="12" width="11.57421875" style="5" customWidth="1"/>
    <col min="13" max="13" width="11.421875" style="10" customWidth="1"/>
    <col min="14" max="14" width="12.28125" style="5" customWidth="1"/>
    <col min="15" max="16" width="11.140625" style="0" customWidth="1"/>
  </cols>
  <sheetData>
    <row r="1" spans="1:14" ht="15.75">
      <c r="A1" s="2"/>
      <c r="B1" s="2"/>
      <c r="C1" s="2"/>
      <c r="D1" s="8"/>
      <c r="E1" s="8"/>
      <c r="F1" s="8"/>
      <c r="G1" s="4"/>
      <c r="H1" s="6"/>
      <c r="I1" s="2"/>
      <c r="J1" s="4"/>
      <c r="K1" s="4"/>
      <c r="L1" s="4"/>
      <c r="M1" s="13"/>
      <c r="N1" s="4"/>
    </row>
    <row r="2" spans="1:14" s="24" customFormat="1" ht="15">
      <c r="A2" s="48" t="s">
        <v>0</v>
      </c>
      <c r="B2" s="49" t="s">
        <v>74</v>
      </c>
      <c r="C2" s="48"/>
      <c r="D2" s="50"/>
      <c r="E2" s="50"/>
      <c r="F2" s="50"/>
      <c r="G2" s="52"/>
      <c r="H2" s="51"/>
      <c r="I2" s="48"/>
      <c r="J2" s="52"/>
      <c r="K2" s="52"/>
      <c r="L2" s="52"/>
      <c r="M2" s="53"/>
      <c r="N2" s="52"/>
    </row>
    <row r="3" spans="1:14" s="24" customFormat="1" ht="15">
      <c r="A3" s="48" t="s">
        <v>1</v>
      </c>
      <c r="B3" s="54">
        <v>1</v>
      </c>
      <c r="C3" s="48"/>
      <c r="D3" s="50"/>
      <c r="E3" s="50"/>
      <c r="F3" s="50"/>
      <c r="G3" s="52"/>
      <c r="H3" s="51"/>
      <c r="I3" s="48"/>
      <c r="J3" s="52"/>
      <c r="K3" s="52"/>
      <c r="L3" s="52"/>
      <c r="M3" s="53"/>
      <c r="N3" s="52"/>
    </row>
    <row r="4" spans="1:14" s="24" customFormat="1" ht="15">
      <c r="A4" s="48" t="s">
        <v>2</v>
      </c>
      <c r="B4" s="55" t="s">
        <v>75</v>
      </c>
      <c r="C4" s="55"/>
      <c r="D4" s="50"/>
      <c r="E4" s="50"/>
      <c r="F4" s="50"/>
      <c r="G4" s="52"/>
      <c r="H4" s="51"/>
      <c r="I4" s="48"/>
      <c r="J4" s="52"/>
      <c r="K4" s="52"/>
      <c r="L4" s="49" t="s">
        <v>3</v>
      </c>
      <c r="M4" s="56" t="s">
        <v>70</v>
      </c>
      <c r="N4" s="52"/>
    </row>
    <row r="5" spans="1:14" s="24" customFormat="1" ht="15">
      <c r="A5" s="48" t="s">
        <v>4</v>
      </c>
      <c r="B5" s="54">
        <v>6</v>
      </c>
      <c r="C5" s="48"/>
      <c r="D5" s="50"/>
      <c r="E5" s="50"/>
      <c r="F5" s="50"/>
      <c r="G5" s="52"/>
      <c r="H5" s="51"/>
      <c r="I5" s="48"/>
      <c r="J5" s="52"/>
      <c r="K5" s="52"/>
      <c r="L5" s="49" t="s">
        <v>39</v>
      </c>
      <c r="M5" s="56" t="s">
        <v>76</v>
      </c>
      <c r="N5" s="52"/>
    </row>
    <row r="6" spans="1:14" s="24" customFormat="1" ht="15">
      <c r="A6" s="48" t="s">
        <v>5</v>
      </c>
      <c r="B6" s="54" t="s">
        <v>72</v>
      </c>
      <c r="C6" s="48"/>
      <c r="D6" s="50"/>
      <c r="E6" s="50"/>
      <c r="F6" s="50"/>
      <c r="G6" s="52"/>
      <c r="H6" s="51"/>
      <c r="I6" s="48"/>
      <c r="J6" s="52"/>
      <c r="K6" s="52"/>
      <c r="L6" s="52"/>
      <c r="M6" s="53"/>
      <c r="N6" s="52"/>
    </row>
    <row r="7" spans="1:14" s="24" customFormat="1" ht="15">
      <c r="A7" s="48"/>
      <c r="B7" s="48"/>
      <c r="C7" s="48"/>
      <c r="D7" s="50"/>
      <c r="E7" s="50"/>
      <c r="F7" s="50"/>
      <c r="G7" s="52"/>
      <c r="H7" s="51"/>
      <c r="I7" s="48"/>
      <c r="J7" s="52"/>
      <c r="K7" s="52"/>
      <c r="L7" s="52"/>
      <c r="M7" s="53"/>
      <c r="N7" s="52"/>
    </row>
    <row r="8" spans="1:14" ht="15.75">
      <c r="A8" s="3" t="s">
        <v>6</v>
      </c>
      <c r="B8" s="2"/>
      <c r="C8" s="2"/>
      <c r="D8" s="8"/>
      <c r="E8" s="8"/>
      <c r="F8" s="8"/>
      <c r="G8" s="4"/>
      <c r="H8" s="6"/>
      <c r="I8" s="2"/>
      <c r="J8" s="4"/>
      <c r="K8" s="4"/>
      <c r="L8" s="4"/>
      <c r="M8" s="13"/>
      <c r="N8" s="4"/>
    </row>
    <row r="9" spans="1:15" s="24" customFormat="1" ht="30">
      <c r="A9" s="22" t="s">
        <v>7</v>
      </c>
      <c r="B9" s="23" t="s">
        <v>8</v>
      </c>
      <c r="C9" s="22" t="s">
        <v>9</v>
      </c>
      <c r="D9" s="69" t="s">
        <v>44</v>
      </c>
      <c r="E9" s="69" t="s">
        <v>43</v>
      </c>
      <c r="F9" s="69" t="s">
        <v>45</v>
      </c>
      <c r="G9" s="36" t="s">
        <v>10</v>
      </c>
      <c r="H9" s="23" t="s">
        <v>11</v>
      </c>
      <c r="I9" s="36" t="s">
        <v>12</v>
      </c>
      <c r="J9" s="23" t="s">
        <v>13</v>
      </c>
      <c r="K9" s="23" t="s">
        <v>14</v>
      </c>
      <c r="L9" s="23" t="s">
        <v>15</v>
      </c>
      <c r="M9" s="23" t="s">
        <v>16</v>
      </c>
      <c r="N9" s="35" t="s">
        <v>17</v>
      </c>
      <c r="O9" s="23" t="s">
        <v>18</v>
      </c>
    </row>
    <row r="10" spans="1:15" s="24" customFormat="1" ht="15" customHeight="1">
      <c r="A10" s="84" t="s">
        <v>56</v>
      </c>
      <c r="B10" s="85" t="s">
        <v>57</v>
      </c>
      <c r="C10" s="102" t="s">
        <v>60</v>
      </c>
      <c r="D10" s="81">
        <v>0</v>
      </c>
      <c r="E10" s="97">
        <v>1.5</v>
      </c>
      <c r="F10" s="98">
        <f>D10*E10</f>
        <v>0</v>
      </c>
      <c r="G10" s="38">
        <v>0.16945601851851852</v>
      </c>
      <c r="H10" s="39">
        <v>1</v>
      </c>
      <c r="I10" s="38">
        <f>G10-F10</f>
        <v>0.16945601851851852</v>
      </c>
      <c r="J10" s="27">
        <v>1</v>
      </c>
      <c r="K10" s="27">
        <v>1</v>
      </c>
      <c r="L10" s="29">
        <f>SUM(Total!D8)</f>
        <v>1</v>
      </c>
      <c r="M10" s="81">
        <v>0</v>
      </c>
      <c r="N10" s="40"/>
      <c r="O10" s="41"/>
    </row>
    <row r="11" spans="1:15" s="24" customFormat="1" ht="45">
      <c r="A11" s="71" t="s">
        <v>46</v>
      </c>
      <c r="B11" s="72" t="s">
        <v>38</v>
      </c>
      <c r="C11" s="73" t="s">
        <v>22</v>
      </c>
      <c r="D11" s="81">
        <v>0.005555555555555556</v>
      </c>
      <c r="E11" s="97">
        <v>1.5</v>
      </c>
      <c r="F11" s="98">
        <f aca="true" t="shared" si="0" ref="F11:F16">D11*E11</f>
        <v>0.008333333333333333</v>
      </c>
      <c r="G11" s="38">
        <v>0.1810185185185185</v>
      </c>
      <c r="H11" s="39">
        <v>2</v>
      </c>
      <c r="I11" s="38">
        <f>G11-F11</f>
        <v>0.17268518518518516</v>
      </c>
      <c r="J11" s="27">
        <v>2</v>
      </c>
      <c r="K11" s="27">
        <v>2</v>
      </c>
      <c r="L11" s="29">
        <f>SUM(Total!D9)</f>
        <v>2</v>
      </c>
      <c r="M11" s="81">
        <v>0.0062499999999999995</v>
      </c>
      <c r="N11" s="40" t="s">
        <v>71</v>
      </c>
      <c r="O11" s="41"/>
    </row>
    <row r="12" spans="1:15" s="24" customFormat="1" ht="15">
      <c r="A12" s="28" t="s">
        <v>65</v>
      </c>
      <c r="B12" s="27">
        <v>88</v>
      </c>
      <c r="C12" s="28" t="s">
        <v>66</v>
      </c>
      <c r="D12" s="37">
        <v>0.006944444444444444</v>
      </c>
      <c r="E12" s="97">
        <v>1.5</v>
      </c>
      <c r="F12" s="98">
        <f t="shared" si="0"/>
        <v>0.010416666666666666</v>
      </c>
      <c r="G12" s="38"/>
      <c r="H12" s="39"/>
      <c r="I12" s="38"/>
      <c r="J12" s="27"/>
      <c r="K12" s="27">
        <v>8</v>
      </c>
      <c r="L12" s="29">
        <f>SUM(Total!D10)</f>
        <v>8</v>
      </c>
      <c r="M12" s="37">
        <v>0.006944444444444444</v>
      </c>
      <c r="N12" s="40"/>
      <c r="O12" s="41"/>
    </row>
    <row r="13" spans="1:15" s="24" customFormat="1" ht="15">
      <c r="A13" s="28" t="s">
        <v>67</v>
      </c>
      <c r="B13" s="27">
        <v>6866</v>
      </c>
      <c r="C13" s="28" t="s">
        <v>68</v>
      </c>
      <c r="D13" s="99">
        <v>0.010416666666666666</v>
      </c>
      <c r="E13" s="97">
        <v>1.5</v>
      </c>
      <c r="F13" s="98">
        <f t="shared" si="0"/>
        <v>0.015625</v>
      </c>
      <c r="G13" s="38"/>
      <c r="H13" s="39"/>
      <c r="I13" s="38"/>
      <c r="J13" s="27"/>
      <c r="K13" s="27">
        <v>8</v>
      </c>
      <c r="L13" s="29">
        <f>SUM(Total!D11)</f>
        <v>8</v>
      </c>
      <c r="M13" s="99">
        <v>0.010416666666666666</v>
      </c>
      <c r="N13" s="40"/>
      <c r="O13" s="41"/>
    </row>
    <row r="14" spans="1:15" s="24" customFormat="1" ht="15">
      <c r="A14" s="28" t="s">
        <v>58</v>
      </c>
      <c r="B14" s="27">
        <v>35000</v>
      </c>
      <c r="C14" s="28" t="s">
        <v>59</v>
      </c>
      <c r="D14" s="77">
        <v>0.010416666666666666</v>
      </c>
      <c r="E14" s="97">
        <v>1.5</v>
      </c>
      <c r="F14" s="98">
        <f t="shared" si="0"/>
        <v>0.015625</v>
      </c>
      <c r="G14" s="38" t="s">
        <v>77</v>
      </c>
      <c r="H14" s="39"/>
      <c r="I14" s="38"/>
      <c r="J14" s="27"/>
      <c r="K14" s="27">
        <v>5</v>
      </c>
      <c r="L14" s="29">
        <f>SUM(Total!D12)</f>
        <v>5</v>
      </c>
      <c r="M14" s="77">
        <v>0.012499999999999999</v>
      </c>
      <c r="N14" s="40" t="s">
        <v>78</v>
      </c>
      <c r="O14" s="41"/>
    </row>
    <row r="15" spans="1:15" s="24" customFormat="1" ht="15">
      <c r="A15" s="88" t="s">
        <v>62</v>
      </c>
      <c r="B15" s="30">
        <v>3805</v>
      </c>
      <c r="C15" s="88" t="s">
        <v>61</v>
      </c>
      <c r="D15" s="89">
        <v>0.024999999999999998</v>
      </c>
      <c r="E15" s="97">
        <v>1.5</v>
      </c>
      <c r="F15" s="98">
        <f t="shared" si="0"/>
        <v>0.0375</v>
      </c>
      <c r="G15" s="38" t="s">
        <v>77</v>
      </c>
      <c r="H15" s="39"/>
      <c r="I15" s="38"/>
      <c r="J15" s="27"/>
      <c r="K15" s="27">
        <v>5</v>
      </c>
      <c r="L15" s="29">
        <f>SUM(Total!D13)</f>
        <v>5</v>
      </c>
      <c r="M15" s="89">
        <v>0.027083333333333334</v>
      </c>
      <c r="N15" s="40" t="s">
        <v>78</v>
      </c>
      <c r="O15" s="41"/>
    </row>
    <row r="16" spans="1:15" s="24" customFormat="1" ht="15">
      <c r="A16" s="88" t="s">
        <v>33</v>
      </c>
      <c r="B16" s="30">
        <v>2679</v>
      </c>
      <c r="C16" s="88" t="s">
        <v>34</v>
      </c>
      <c r="D16" s="100">
        <v>0.016666666666666666</v>
      </c>
      <c r="E16" s="97">
        <v>1.5</v>
      </c>
      <c r="F16" s="98">
        <f t="shared" si="0"/>
        <v>0.025</v>
      </c>
      <c r="G16" s="38"/>
      <c r="H16" s="39"/>
      <c r="I16" s="38"/>
      <c r="J16" s="27"/>
      <c r="K16" s="27">
        <v>8</v>
      </c>
      <c r="L16" s="29">
        <f>SUM(Total!D14)</f>
        <v>8</v>
      </c>
      <c r="M16" s="100">
        <v>0.016666666666666666</v>
      </c>
      <c r="N16" s="40"/>
      <c r="O16" s="41"/>
    </row>
    <row r="17" spans="1:15" s="24" customFormat="1" ht="15">
      <c r="A17" s="88" t="s">
        <v>19</v>
      </c>
      <c r="B17" s="30">
        <v>610</v>
      </c>
      <c r="C17" s="88" t="s">
        <v>20</v>
      </c>
      <c r="D17" s="100">
        <v>0.018055555555555557</v>
      </c>
      <c r="E17" s="97">
        <v>1.5</v>
      </c>
      <c r="F17" s="98">
        <f>D17*E17</f>
        <v>0.027083333333333334</v>
      </c>
      <c r="G17" s="38"/>
      <c r="H17" s="39"/>
      <c r="I17" s="38"/>
      <c r="J17" s="27"/>
      <c r="K17" s="27">
        <v>8</v>
      </c>
      <c r="L17" s="29">
        <f>SUM(Total!D15)</f>
        <v>8</v>
      </c>
      <c r="M17" s="100">
        <v>0.018055555555555557</v>
      </c>
      <c r="N17" s="40"/>
      <c r="O17" s="63"/>
    </row>
    <row r="18" spans="1:15" s="24" customFormat="1" ht="15">
      <c r="A18" s="88"/>
      <c r="B18" s="30"/>
      <c r="C18" s="88"/>
      <c r="D18" s="89"/>
      <c r="E18" s="70"/>
      <c r="F18" s="37"/>
      <c r="G18" s="38"/>
      <c r="H18" s="95"/>
      <c r="I18" s="38"/>
      <c r="J18" s="30"/>
      <c r="K18" s="27"/>
      <c r="L18" s="29"/>
      <c r="M18" s="89"/>
      <c r="N18" s="57"/>
      <c r="O18" s="63"/>
    </row>
    <row r="19" spans="1:15" s="24" customFormat="1" ht="15">
      <c r="A19" s="88"/>
      <c r="B19" s="30"/>
      <c r="C19" s="88"/>
      <c r="D19" s="89"/>
      <c r="E19" s="70"/>
      <c r="F19" s="37"/>
      <c r="G19" s="94"/>
      <c r="H19" s="95"/>
      <c r="I19" s="94"/>
      <c r="J19" s="30"/>
      <c r="K19" s="27"/>
      <c r="L19" s="29"/>
      <c r="M19" s="89"/>
      <c r="N19" s="57"/>
      <c r="O19" s="63"/>
    </row>
    <row r="20" spans="1:15" s="24" customFormat="1" ht="15">
      <c r="A20" s="33"/>
      <c r="B20" s="34"/>
      <c r="C20" s="33"/>
      <c r="D20" s="68"/>
      <c r="E20" s="68"/>
      <c r="F20" s="68"/>
      <c r="G20" s="45"/>
      <c r="H20" s="34"/>
      <c r="I20" s="45"/>
      <c r="J20" s="33"/>
      <c r="K20" s="34"/>
      <c r="L20" s="34"/>
      <c r="M20" s="44"/>
      <c r="N20" s="46"/>
      <c r="O20" s="47"/>
    </row>
    <row r="21" spans="1:14" ht="15.75">
      <c r="A21" s="14"/>
      <c r="B21" s="15"/>
      <c r="C21" s="14"/>
      <c r="D21" s="16"/>
      <c r="E21" s="16"/>
      <c r="F21" s="16"/>
      <c r="G21" s="15"/>
      <c r="H21" s="17"/>
      <c r="I21" s="14"/>
      <c r="J21" s="15"/>
      <c r="K21" s="15"/>
      <c r="L21" s="16"/>
      <c r="M21" s="16"/>
      <c r="N21" s="16"/>
    </row>
    <row r="22" spans="1:14" ht="15.75">
      <c r="A22" s="3" t="s">
        <v>35</v>
      </c>
      <c r="B22" s="2"/>
      <c r="C22" s="2"/>
      <c r="D22" s="4"/>
      <c r="E22" s="4"/>
      <c r="F22" s="4"/>
      <c r="G22" s="4"/>
      <c r="H22" s="6"/>
      <c r="I22" s="2"/>
      <c r="J22" s="4"/>
      <c r="K22" s="4"/>
      <c r="L22" s="4"/>
      <c r="M22" s="13"/>
      <c r="N22" s="4"/>
    </row>
    <row r="23" spans="1:15" s="24" customFormat="1" ht="30">
      <c r="A23" s="22" t="s">
        <v>7</v>
      </c>
      <c r="B23" s="23" t="s">
        <v>8</v>
      </c>
      <c r="C23" s="22" t="s">
        <v>9</v>
      </c>
      <c r="D23" s="69" t="s">
        <v>44</v>
      </c>
      <c r="E23" s="69" t="s">
        <v>43</v>
      </c>
      <c r="F23" s="69" t="s">
        <v>45</v>
      </c>
      <c r="G23" s="36" t="s">
        <v>10</v>
      </c>
      <c r="H23" s="23" t="s">
        <v>11</v>
      </c>
      <c r="I23" s="36" t="s">
        <v>12</v>
      </c>
      <c r="J23" s="23" t="s">
        <v>13</v>
      </c>
      <c r="K23" s="23" t="s">
        <v>14</v>
      </c>
      <c r="L23" s="23" t="s">
        <v>15</v>
      </c>
      <c r="M23" s="23" t="s">
        <v>16</v>
      </c>
      <c r="N23" s="35" t="s">
        <v>17</v>
      </c>
      <c r="O23" s="23" t="s">
        <v>18</v>
      </c>
    </row>
    <row r="24" spans="1:15" s="24" customFormat="1" ht="15" customHeight="1">
      <c r="A24" s="90" t="s">
        <v>48</v>
      </c>
      <c r="B24" s="74" t="s">
        <v>49</v>
      </c>
      <c r="C24" s="73" t="s">
        <v>50</v>
      </c>
      <c r="D24" s="37">
        <v>0</v>
      </c>
      <c r="E24" s="70">
        <v>1.5</v>
      </c>
      <c r="F24" s="37">
        <f aca="true" t="shared" si="1" ref="F24:F31">D24*E24</f>
        <v>0</v>
      </c>
      <c r="G24" s="38"/>
      <c r="H24" s="30"/>
      <c r="I24" s="38"/>
      <c r="J24" s="30"/>
      <c r="K24" s="27">
        <v>8</v>
      </c>
      <c r="L24" s="29">
        <f>SUM(Total!D21)</f>
        <v>8</v>
      </c>
      <c r="M24" s="37"/>
      <c r="N24" s="40"/>
      <c r="O24" s="43"/>
    </row>
    <row r="25" spans="1:15" s="24" customFormat="1" ht="15">
      <c r="A25" s="91" t="s">
        <v>54</v>
      </c>
      <c r="B25" s="27">
        <v>1925</v>
      </c>
      <c r="C25" s="28" t="s">
        <v>55</v>
      </c>
      <c r="D25" s="37">
        <v>0</v>
      </c>
      <c r="E25" s="70">
        <v>1.5</v>
      </c>
      <c r="F25" s="37">
        <v>0</v>
      </c>
      <c r="G25" s="38"/>
      <c r="H25" s="30"/>
      <c r="I25" s="38"/>
      <c r="J25" s="30"/>
      <c r="K25" s="27">
        <v>8</v>
      </c>
      <c r="L25" s="29">
        <f>SUM(Total!D22)</f>
        <v>8</v>
      </c>
      <c r="M25" s="37"/>
      <c r="N25" s="40"/>
      <c r="O25" s="43"/>
    </row>
    <row r="26" spans="1:15" s="24" customFormat="1" ht="15">
      <c r="A26" s="75" t="s">
        <v>63</v>
      </c>
      <c r="B26" s="76">
        <v>61</v>
      </c>
      <c r="C26" s="75" t="s">
        <v>64</v>
      </c>
      <c r="D26" s="37">
        <v>0.0006944444444444445</v>
      </c>
      <c r="E26" s="70">
        <v>1.5</v>
      </c>
      <c r="F26" s="37">
        <f t="shared" si="1"/>
        <v>0.0010416666666666667</v>
      </c>
      <c r="G26" s="38"/>
      <c r="H26" s="27"/>
      <c r="I26" s="38"/>
      <c r="J26" s="27"/>
      <c r="K26" s="27">
        <v>8</v>
      </c>
      <c r="L26" s="29">
        <f>SUM(Total!D23)</f>
        <v>8</v>
      </c>
      <c r="M26" s="37"/>
      <c r="N26" s="40"/>
      <c r="O26" s="42"/>
    </row>
    <row r="27" spans="1:15" s="24" customFormat="1" ht="15">
      <c r="A27" s="90" t="s">
        <v>51</v>
      </c>
      <c r="B27" s="74">
        <v>4655</v>
      </c>
      <c r="C27" s="73" t="s">
        <v>42</v>
      </c>
      <c r="D27" s="37">
        <v>0.0062499999999999995</v>
      </c>
      <c r="E27" s="70">
        <v>1.5</v>
      </c>
      <c r="F27" s="37">
        <f t="shared" si="1"/>
        <v>0.009375</v>
      </c>
      <c r="G27" s="38">
        <v>0.18379629629629632</v>
      </c>
      <c r="H27" s="39">
        <v>2</v>
      </c>
      <c r="I27" s="38">
        <f>G27-F27</f>
        <v>0.17442129629629632</v>
      </c>
      <c r="J27" s="27">
        <v>2</v>
      </c>
      <c r="K27" s="27">
        <v>2</v>
      </c>
      <c r="L27" s="29">
        <f>SUM(Total!D24)</f>
        <v>2</v>
      </c>
      <c r="M27" s="37"/>
      <c r="N27" s="57"/>
      <c r="O27" s="41"/>
    </row>
    <row r="28" spans="1:15" s="67" customFormat="1" ht="15">
      <c r="A28" s="92" t="s">
        <v>41</v>
      </c>
      <c r="B28" s="87" t="s">
        <v>40</v>
      </c>
      <c r="C28" s="86" t="s">
        <v>47</v>
      </c>
      <c r="D28" s="37">
        <v>0.004861111111111111</v>
      </c>
      <c r="E28" s="70">
        <v>1.5</v>
      </c>
      <c r="F28" s="37">
        <f t="shared" si="1"/>
        <v>0.007291666666666667</v>
      </c>
      <c r="G28" s="38"/>
      <c r="H28" s="65"/>
      <c r="I28" s="38"/>
      <c r="J28" s="65"/>
      <c r="K28" s="27">
        <v>8</v>
      </c>
      <c r="L28" s="29">
        <f>SUM(Total!D25)</f>
        <v>8</v>
      </c>
      <c r="M28" s="37"/>
      <c r="N28" s="40"/>
      <c r="O28" s="66"/>
    </row>
    <row r="29" spans="1:15" s="24" customFormat="1" ht="15">
      <c r="A29" s="90" t="s">
        <v>36</v>
      </c>
      <c r="B29" s="74">
        <v>15</v>
      </c>
      <c r="C29" s="73" t="s">
        <v>37</v>
      </c>
      <c r="D29" s="37">
        <v>0.009027777777777779</v>
      </c>
      <c r="E29" s="70">
        <v>1.5</v>
      </c>
      <c r="F29" s="37">
        <f t="shared" si="1"/>
        <v>0.013541666666666667</v>
      </c>
      <c r="G29" s="38"/>
      <c r="H29" s="27"/>
      <c r="I29" s="38"/>
      <c r="J29" s="27"/>
      <c r="K29" s="27">
        <v>8</v>
      </c>
      <c r="L29" s="29">
        <f>SUM(Total!D26)</f>
        <v>8</v>
      </c>
      <c r="M29" s="37"/>
      <c r="N29" s="40"/>
      <c r="O29" s="42"/>
    </row>
    <row r="30" spans="1:15" s="24" customFormat="1" ht="15">
      <c r="A30" s="90" t="s">
        <v>21</v>
      </c>
      <c r="B30" s="74">
        <v>2939</v>
      </c>
      <c r="C30" s="73" t="s">
        <v>22</v>
      </c>
      <c r="D30" s="37">
        <v>0.011111111111111112</v>
      </c>
      <c r="E30" s="70">
        <v>1.5</v>
      </c>
      <c r="F30" s="37">
        <f t="shared" si="1"/>
        <v>0.016666666666666666</v>
      </c>
      <c r="G30" s="38"/>
      <c r="H30" s="27"/>
      <c r="I30" s="38"/>
      <c r="J30" s="27"/>
      <c r="K30" s="27">
        <v>8</v>
      </c>
      <c r="L30" s="29">
        <f>SUM(Total!D27)</f>
        <v>8</v>
      </c>
      <c r="M30" s="37"/>
      <c r="N30" s="40"/>
      <c r="O30" s="42"/>
    </row>
    <row r="31" spans="1:15" s="24" customFormat="1" ht="15">
      <c r="A31" s="93" t="s">
        <v>53</v>
      </c>
      <c r="B31" s="76">
        <v>6878</v>
      </c>
      <c r="C31" s="75" t="s">
        <v>52</v>
      </c>
      <c r="D31" s="96">
        <v>0.02152777777777778</v>
      </c>
      <c r="E31" s="70">
        <v>1.5</v>
      </c>
      <c r="F31" s="37">
        <f t="shared" si="1"/>
        <v>0.03229166666666667</v>
      </c>
      <c r="G31" s="38"/>
      <c r="H31" s="30"/>
      <c r="I31" s="38"/>
      <c r="J31" s="30"/>
      <c r="K31" s="27">
        <v>8</v>
      </c>
      <c r="L31" s="29">
        <f>SUM(Total!D28)</f>
        <v>8</v>
      </c>
      <c r="M31" s="37"/>
      <c r="N31" s="57"/>
      <c r="O31" s="43"/>
    </row>
    <row r="32" spans="1:15" s="24" customFormat="1" ht="15">
      <c r="A32" s="88" t="s">
        <v>73</v>
      </c>
      <c r="B32" s="30">
        <v>7821</v>
      </c>
      <c r="C32" s="88" t="s">
        <v>82</v>
      </c>
      <c r="D32" s="101">
        <v>0.0006944444444444445</v>
      </c>
      <c r="E32" s="70">
        <v>1.5</v>
      </c>
      <c r="F32" s="37">
        <f>D32*E32</f>
        <v>0.0010416666666666667</v>
      </c>
      <c r="G32" s="79">
        <v>0.16793981481481482</v>
      </c>
      <c r="H32" s="39">
        <v>1</v>
      </c>
      <c r="I32" s="38">
        <f>G32-F32</f>
        <v>0.16689814814814816</v>
      </c>
      <c r="J32" s="27">
        <v>1</v>
      </c>
      <c r="K32" s="27">
        <v>1</v>
      </c>
      <c r="L32" s="29">
        <f>SUM(Total!D29)</f>
        <v>1</v>
      </c>
      <c r="M32" s="80"/>
      <c r="N32" s="40"/>
      <c r="O32" s="63"/>
    </row>
    <row r="33" spans="1:15" s="24" customFormat="1" ht="15">
      <c r="A33" s="28"/>
      <c r="B33" s="27"/>
      <c r="C33" s="28"/>
      <c r="D33" s="80"/>
      <c r="E33" s="78"/>
      <c r="F33" s="80"/>
      <c r="G33" s="79"/>
      <c r="H33" s="39"/>
      <c r="I33" s="79"/>
      <c r="J33" s="27"/>
      <c r="K33" s="27"/>
      <c r="L33" s="27"/>
      <c r="M33" s="80"/>
      <c r="N33" s="40"/>
      <c r="O33" s="63"/>
    </row>
    <row r="34" spans="1:15" s="24" customFormat="1" ht="15">
      <c r="A34" s="33"/>
      <c r="B34" s="34"/>
      <c r="C34" s="33"/>
      <c r="D34" s="44"/>
      <c r="E34" s="44"/>
      <c r="F34" s="44"/>
      <c r="G34" s="45"/>
      <c r="H34" s="34"/>
      <c r="I34" s="45"/>
      <c r="J34" s="33"/>
      <c r="K34" s="34"/>
      <c r="L34" s="34"/>
      <c r="M34" s="44"/>
      <c r="N34" s="46"/>
      <c r="O34" s="47"/>
    </row>
  </sheetData>
  <sheetProtection/>
  <printOptions/>
  <pageMargins left="0.75" right="0.75" top="0.54" bottom="0.63" header="0.5" footer="0.34"/>
  <pageSetup fitToHeight="1" fitToWidth="1" horizontalDpi="360" verticalDpi="360" orientation="landscape" paperSize="9" scale="67" r:id="rId1"/>
  <headerFooter alignWithMargins="0">
    <oddHeader>&amp;C&amp;"Times New Roman,Bold"&amp;22Parramatta River Sailing Club
&amp;16Race Results</oddHeader>
    <oddFooter>&amp;R&amp;"Times New Roman,Regular"&amp;D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zoomScale="80" zoomScaleNormal="80" zoomScalePageLayoutView="0" workbookViewId="0" topLeftCell="B2">
      <pane ySplit="1620" topLeftCell="A7" activePane="bottomLeft" state="split"/>
      <selection pane="topLeft" activeCell="B6" sqref="B6"/>
      <selection pane="bottomLeft" activeCell="J17" sqref="J17"/>
    </sheetView>
  </sheetViews>
  <sheetFormatPr defaultColWidth="9.140625" defaultRowHeight="12.75"/>
  <cols>
    <col min="1" max="1" width="20.8515625" style="0" customWidth="1"/>
    <col min="2" max="2" width="11.140625" style="0" customWidth="1"/>
    <col min="3" max="3" width="15.421875" style="0" bestFit="1" customWidth="1"/>
    <col min="4" max="6" width="14.00390625" style="9" customWidth="1"/>
    <col min="7" max="7" width="12.140625" style="5" customWidth="1"/>
    <col min="8" max="8" width="14.57421875" style="7" customWidth="1"/>
    <col min="9" max="9" width="9.421875" style="0" bestFit="1" customWidth="1"/>
    <col min="10" max="10" width="13.57421875" style="5" customWidth="1"/>
    <col min="11" max="11" width="12.00390625" style="5" customWidth="1"/>
    <col min="12" max="12" width="11.57421875" style="5" customWidth="1"/>
    <col min="13" max="13" width="11.421875" style="10" customWidth="1"/>
    <col min="14" max="14" width="12.28125" style="5" customWidth="1"/>
    <col min="15" max="16" width="11.140625" style="0" customWidth="1"/>
  </cols>
  <sheetData>
    <row r="1" spans="1:14" ht="15.75">
      <c r="A1" s="2"/>
      <c r="B1" s="2"/>
      <c r="C1" s="2"/>
      <c r="D1" s="8"/>
      <c r="E1" s="8"/>
      <c r="F1" s="8"/>
      <c r="G1" s="4"/>
      <c r="H1" s="6"/>
      <c r="I1" s="2"/>
      <c r="J1" s="4"/>
      <c r="K1" s="4"/>
      <c r="L1" s="4"/>
      <c r="M1" s="13"/>
      <c r="N1" s="4"/>
    </row>
    <row r="2" spans="1:14" s="24" customFormat="1" ht="15">
      <c r="A2" s="48" t="s">
        <v>0</v>
      </c>
      <c r="B2" s="49" t="s">
        <v>74</v>
      </c>
      <c r="C2" s="48"/>
      <c r="D2" s="50"/>
      <c r="E2" s="50"/>
      <c r="F2" s="50"/>
      <c r="G2" s="52"/>
      <c r="H2" s="51"/>
      <c r="I2" s="48"/>
      <c r="J2" s="52"/>
      <c r="K2" s="52"/>
      <c r="L2" s="52"/>
      <c r="M2" s="53"/>
      <c r="N2" s="52"/>
    </row>
    <row r="3" spans="1:14" s="24" customFormat="1" ht="15">
      <c r="A3" s="48" t="s">
        <v>1</v>
      </c>
      <c r="B3" s="54">
        <v>2</v>
      </c>
      <c r="C3" s="48"/>
      <c r="D3" s="50"/>
      <c r="E3" s="50"/>
      <c r="F3" s="50"/>
      <c r="G3" s="52"/>
      <c r="H3" s="51"/>
      <c r="I3" s="48"/>
      <c r="J3" s="52"/>
      <c r="K3" s="52"/>
      <c r="L3" s="52"/>
      <c r="M3" s="53"/>
      <c r="N3" s="52"/>
    </row>
    <row r="4" spans="1:14" s="24" customFormat="1" ht="15">
      <c r="A4" s="48" t="s">
        <v>2</v>
      </c>
      <c r="B4" s="55" t="s">
        <v>79</v>
      </c>
      <c r="C4" s="55"/>
      <c r="D4" s="50"/>
      <c r="E4" s="50"/>
      <c r="F4" s="50"/>
      <c r="G4" s="52"/>
      <c r="H4" s="51"/>
      <c r="I4" s="48"/>
      <c r="J4" s="52"/>
      <c r="K4" s="52"/>
      <c r="L4" s="49" t="s">
        <v>3</v>
      </c>
      <c r="M4" s="56" t="s">
        <v>70</v>
      </c>
      <c r="N4" s="52"/>
    </row>
    <row r="5" spans="1:14" s="24" customFormat="1" ht="15">
      <c r="A5" s="48" t="s">
        <v>4</v>
      </c>
      <c r="B5" s="54">
        <v>7</v>
      </c>
      <c r="C5" s="48"/>
      <c r="D5" s="50"/>
      <c r="E5" s="50"/>
      <c r="F5" s="50"/>
      <c r="G5" s="52"/>
      <c r="H5" s="51"/>
      <c r="I5" s="48"/>
      <c r="J5" s="52"/>
      <c r="K5" s="52"/>
      <c r="L5" s="49" t="s">
        <v>39</v>
      </c>
      <c r="M5" s="56" t="s">
        <v>76</v>
      </c>
      <c r="N5" s="52"/>
    </row>
    <row r="6" spans="1:14" s="24" customFormat="1" ht="15">
      <c r="A6" s="48" t="s">
        <v>5</v>
      </c>
      <c r="B6" s="54" t="s">
        <v>80</v>
      </c>
      <c r="C6" s="48"/>
      <c r="D6" s="50"/>
      <c r="E6" s="50"/>
      <c r="F6" s="50"/>
      <c r="G6" s="52"/>
      <c r="H6" s="51"/>
      <c r="I6" s="48"/>
      <c r="J6" s="52"/>
      <c r="K6" s="52"/>
      <c r="L6" s="52"/>
      <c r="M6" s="53"/>
      <c r="N6" s="52"/>
    </row>
    <row r="7" spans="1:14" s="24" customFormat="1" ht="15">
      <c r="A7" s="48"/>
      <c r="B7" s="48"/>
      <c r="C7" s="48"/>
      <c r="D7" s="50"/>
      <c r="E7" s="50"/>
      <c r="F7" s="50"/>
      <c r="G7" s="52"/>
      <c r="H7" s="51"/>
      <c r="I7" s="48"/>
      <c r="J7" s="52"/>
      <c r="K7" s="52"/>
      <c r="L7" s="52"/>
      <c r="M7" s="53"/>
      <c r="N7" s="52"/>
    </row>
    <row r="8" spans="1:14" ht="15.75">
      <c r="A8" s="3" t="s">
        <v>6</v>
      </c>
      <c r="B8" s="2"/>
      <c r="C8" s="2"/>
      <c r="D8" s="8"/>
      <c r="E8" s="8"/>
      <c r="F8" s="8"/>
      <c r="G8" s="4"/>
      <c r="H8" s="6"/>
      <c r="I8" s="2"/>
      <c r="J8" s="4"/>
      <c r="K8" s="4"/>
      <c r="L8" s="4"/>
      <c r="M8" s="13"/>
      <c r="N8" s="4"/>
    </row>
    <row r="9" spans="1:15" s="24" customFormat="1" ht="30">
      <c r="A9" s="22" t="s">
        <v>7</v>
      </c>
      <c r="B9" s="23" t="s">
        <v>8</v>
      </c>
      <c r="C9" s="22" t="s">
        <v>9</v>
      </c>
      <c r="D9" s="69" t="s">
        <v>44</v>
      </c>
      <c r="E9" s="69" t="s">
        <v>43</v>
      </c>
      <c r="F9" s="69" t="s">
        <v>45</v>
      </c>
      <c r="G9" s="36" t="s">
        <v>10</v>
      </c>
      <c r="H9" s="23" t="s">
        <v>11</v>
      </c>
      <c r="I9" s="36" t="s">
        <v>12</v>
      </c>
      <c r="J9" s="23" t="s">
        <v>13</v>
      </c>
      <c r="K9" s="23" t="s">
        <v>14</v>
      </c>
      <c r="L9" s="23" t="s">
        <v>15</v>
      </c>
      <c r="M9" s="23" t="s">
        <v>16</v>
      </c>
      <c r="N9" s="35" t="s">
        <v>17</v>
      </c>
      <c r="O9" s="23" t="s">
        <v>18</v>
      </c>
    </row>
    <row r="10" spans="1:15" s="24" customFormat="1" ht="15" customHeight="1">
      <c r="A10" s="84" t="s">
        <v>56</v>
      </c>
      <c r="B10" s="85" t="s">
        <v>57</v>
      </c>
      <c r="C10" s="102" t="s">
        <v>60</v>
      </c>
      <c r="D10" s="81">
        <v>0</v>
      </c>
      <c r="E10" s="97">
        <v>1.5</v>
      </c>
      <c r="F10" s="98">
        <f>D10*E10</f>
        <v>0</v>
      </c>
      <c r="G10" s="38">
        <v>0.14828703703703702</v>
      </c>
      <c r="H10" s="39">
        <v>2</v>
      </c>
      <c r="I10" s="38">
        <f>G10-F10</f>
        <v>0.14828703703703702</v>
      </c>
      <c r="J10" s="27">
        <v>2</v>
      </c>
      <c r="K10" s="27">
        <v>2</v>
      </c>
      <c r="L10" s="29">
        <f>SUM(Total!D8:E8)</f>
        <v>3</v>
      </c>
      <c r="M10" s="81">
        <v>0</v>
      </c>
      <c r="N10" s="40"/>
      <c r="O10" s="41"/>
    </row>
    <row r="11" spans="1:15" s="24" customFormat="1" ht="45">
      <c r="A11" s="71" t="s">
        <v>46</v>
      </c>
      <c r="B11" s="72" t="s">
        <v>38</v>
      </c>
      <c r="C11" s="73" t="s">
        <v>22</v>
      </c>
      <c r="D11" s="37">
        <v>0.005555555555555556</v>
      </c>
      <c r="E11" s="97">
        <v>1.5</v>
      </c>
      <c r="F11" s="98">
        <f aca="true" t="shared" si="0" ref="F11:F16">D11*E11</f>
        <v>0.008333333333333333</v>
      </c>
      <c r="G11" s="38">
        <v>0.14663194444444444</v>
      </c>
      <c r="H11" s="39">
        <v>1</v>
      </c>
      <c r="I11" s="38">
        <f>G11-F11</f>
        <v>0.1382986111111111</v>
      </c>
      <c r="J11" s="27">
        <v>1</v>
      </c>
      <c r="K11" s="27">
        <v>1</v>
      </c>
      <c r="L11" s="29">
        <f>SUM(Total!D9:E9)</f>
        <v>3</v>
      </c>
      <c r="M11" s="37">
        <v>0.004861111111111111</v>
      </c>
      <c r="N11" s="40" t="s">
        <v>81</v>
      </c>
      <c r="O11" s="41"/>
    </row>
    <row r="12" spans="1:15" s="24" customFormat="1" ht="15">
      <c r="A12" s="28" t="s">
        <v>65</v>
      </c>
      <c r="B12" s="27">
        <v>88</v>
      </c>
      <c r="C12" s="28" t="s">
        <v>66</v>
      </c>
      <c r="D12" s="37">
        <v>0.006944444444444444</v>
      </c>
      <c r="E12" s="97">
        <v>1.5</v>
      </c>
      <c r="F12" s="98">
        <f t="shared" si="0"/>
        <v>0.010416666666666666</v>
      </c>
      <c r="G12" s="38"/>
      <c r="H12" s="39"/>
      <c r="I12" s="38"/>
      <c r="J12" s="27"/>
      <c r="K12" s="27">
        <v>8</v>
      </c>
      <c r="L12" s="29">
        <f>SUM(Total!D10:E10)</f>
        <v>16</v>
      </c>
      <c r="M12" s="37">
        <v>0.006944444444444444</v>
      </c>
      <c r="N12" s="40"/>
      <c r="O12" s="41"/>
    </row>
    <row r="13" spans="1:15" s="24" customFormat="1" ht="15">
      <c r="A13" s="28" t="s">
        <v>67</v>
      </c>
      <c r="B13" s="27">
        <v>6866</v>
      </c>
      <c r="C13" s="28" t="s">
        <v>68</v>
      </c>
      <c r="D13" s="99">
        <v>0.010416666666666666</v>
      </c>
      <c r="E13" s="97">
        <v>1.5</v>
      </c>
      <c r="F13" s="98">
        <f t="shared" si="0"/>
        <v>0.015625</v>
      </c>
      <c r="G13" s="38"/>
      <c r="H13" s="39"/>
      <c r="I13" s="38"/>
      <c r="J13" s="27"/>
      <c r="K13" s="27">
        <v>8</v>
      </c>
      <c r="L13" s="29">
        <f>SUM(Total!D11:E11)</f>
        <v>16</v>
      </c>
      <c r="M13" s="99">
        <v>0.010416666666666666</v>
      </c>
      <c r="N13" s="40"/>
      <c r="O13" s="41"/>
    </row>
    <row r="14" spans="1:15" s="24" customFormat="1" ht="15">
      <c r="A14" s="28" t="s">
        <v>58</v>
      </c>
      <c r="B14" s="27">
        <v>35000</v>
      </c>
      <c r="C14" s="28" t="s">
        <v>59</v>
      </c>
      <c r="D14" s="77">
        <v>0.012499999999999999</v>
      </c>
      <c r="E14" s="97">
        <v>1.5</v>
      </c>
      <c r="F14" s="98">
        <f t="shared" si="0"/>
        <v>0.01875</v>
      </c>
      <c r="G14" s="38"/>
      <c r="H14" s="39"/>
      <c r="I14" s="38"/>
      <c r="J14" s="27"/>
      <c r="K14" s="27">
        <v>8</v>
      </c>
      <c r="L14" s="29">
        <f>SUM(Total!D12:E12)</f>
        <v>13</v>
      </c>
      <c r="M14" s="77">
        <v>0.012499999999999999</v>
      </c>
      <c r="N14" s="40"/>
      <c r="O14" s="41"/>
    </row>
    <row r="15" spans="1:15" s="24" customFormat="1" ht="15">
      <c r="A15" s="88" t="s">
        <v>62</v>
      </c>
      <c r="B15" s="30">
        <v>3805</v>
      </c>
      <c r="C15" s="88" t="s">
        <v>61</v>
      </c>
      <c r="D15" s="89">
        <v>0.027083333333333334</v>
      </c>
      <c r="E15" s="97">
        <v>1.5</v>
      </c>
      <c r="F15" s="98">
        <f t="shared" si="0"/>
        <v>0.040625</v>
      </c>
      <c r="G15" s="38"/>
      <c r="H15" s="39"/>
      <c r="I15" s="38"/>
      <c r="J15" s="27"/>
      <c r="K15" s="27">
        <v>8</v>
      </c>
      <c r="L15" s="29">
        <f>SUM(Total!D13:E13)</f>
        <v>13</v>
      </c>
      <c r="M15" s="89">
        <v>0.027083333333333334</v>
      </c>
      <c r="N15" s="40"/>
      <c r="O15" s="41"/>
    </row>
    <row r="16" spans="1:15" s="24" customFormat="1" ht="15">
      <c r="A16" s="88" t="s">
        <v>33</v>
      </c>
      <c r="B16" s="30">
        <v>2679</v>
      </c>
      <c r="C16" s="88" t="s">
        <v>34</v>
      </c>
      <c r="D16" s="100">
        <v>0.016666666666666666</v>
      </c>
      <c r="E16" s="97">
        <v>1.5</v>
      </c>
      <c r="F16" s="98">
        <f t="shared" si="0"/>
        <v>0.025</v>
      </c>
      <c r="G16" s="38"/>
      <c r="H16" s="39"/>
      <c r="I16" s="38"/>
      <c r="J16" s="27"/>
      <c r="K16" s="27">
        <v>8</v>
      </c>
      <c r="L16" s="29">
        <f>SUM(Total!D14:E14)</f>
        <v>16</v>
      </c>
      <c r="M16" s="100">
        <v>0.016666666666666666</v>
      </c>
      <c r="N16" s="40"/>
      <c r="O16" s="41"/>
    </row>
    <row r="17" spans="1:15" s="24" customFormat="1" ht="15">
      <c r="A17" s="88" t="s">
        <v>19</v>
      </c>
      <c r="B17" s="30">
        <v>610</v>
      </c>
      <c r="C17" s="88" t="s">
        <v>20</v>
      </c>
      <c r="D17" s="100">
        <v>0.018055555555555557</v>
      </c>
      <c r="E17" s="97">
        <v>1.5</v>
      </c>
      <c r="F17" s="98">
        <f>D17*E17</f>
        <v>0.027083333333333334</v>
      </c>
      <c r="G17" s="38"/>
      <c r="H17" s="39"/>
      <c r="I17" s="38"/>
      <c r="J17" s="27"/>
      <c r="K17" s="27">
        <v>8</v>
      </c>
      <c r="L17" s="29">
        <f>SUM(Total!D15:E15)</f>
        <v>16</v>
      </c>
      <c r="M17" s="100">
        <v>0.018055555555555557</v>
      </c>
      <c r="N17" s="40"/>
      <c r="O17" s="63"/>
    </row>
    <row r="18" spans="1:15" s="24" customFormat="1" ht="15">
      <c r="A18" s="88"/>
      <c r="B18" s="30"/>
      <c r="C18" s="88"/>
      <c r="D18" s="89"/>
      <c r="E18" s="70"/>
      <c r="F18" s="37"/>
      <c r="G18" s="38"/>
      <c r="H18" s="95"/>
      <c r="I18" s="38"/>
      <c r="J18" s="30"/>
      <c r="K18" s="27"/>
      <c r="L18" s="29"/>
      <c r="M18" s="89"/>
      <c r="N18" s="57"/>
      <c r="O18" s="63"/>
    </row>
    <row r="19" spans="1:15" s="24" customFormat="1" ht="15">
      <c r="A19" s="88"/>
      <c r="B19" s="30"/>
      <c r="C19" s="88"/>
      <c r="D19" s="89"/>
      <c r="E19" s="70"/>
      <c r="F19" s="37"/>
      <c r="G19" s="94"/>
      <c r="H19" s="95"/>
      <c r="I19" s="94"/>
      <c r="J19" s="30"/>
      <c r="K19" s="27"/>
      <c r="L19" s="29"/>
      <c r="M19" s="89"/>
      <c r="N19" s="57"/>
      <c r="O19" s="63"/>
    </row>
    <row r="20" spans="1:15" s="24" customFormat="1" ht="15">
      <c r="A20" s="33"/>
      <c r="B20" s="34"/>
      <c r="C20" s="33"/>
      <c r="D20" s="68"/>
      <c r="E20" s="68"/>
      <c r="F20" s="68"/>
      <c r="G20" s="45"/>
      <c r="H20" s="34"/>
      <c r="I20" s="45"/>
      <c r="J20" s="33"/>
      <c r="K20" s="34"/>
      <c r="L20" s="34"/>
      <c r="M20" s="44"/>
      <c r="N20" s="46"/>
      <c r="O20" s="47"/>
    </row>
    <row r="21" spans="1:14" ht="15.75">
      <c r="A21" s="14"/>
      <c r="B21" s="15"/>
      <c r="C21" s="14"/>
      <c r="D21" s="16"/>
      <c r="E21" s="16"/>
      <c r="F21" s="16"/>
      <c r="G21" s="15"/>
      <c r="H21" s="17"/>
      <c r="I21" s="14"/>
      <c r="J21" s="15"/>
      <c r="K21" s="15"/>
      <c r="L21" s="16"/>
      <c r="M21" s="16"/>
      <c r="N21" s="16"/>
    </row>
    <row r="22" spans="1:14" ht="15.75">
      <c r="A22" s="3" t="s">
        <v>35</v>
      </c>
      <c r="B22" s="2"/>
      <c r="C22" s="2"/>
      <c r="D22" s="4"/>
      <c r="E22" s="4"/>
      <c r="F22" s="4"/>
      <c r="G22" s="4"/>
      <c r="H22" s="6"/>
      <c r="I22" s="2"/>
      <c r="J22" s="4"/>
      <c r="K22" s="4"/>
      <c r="L22" s="4"/>
      <c r="M22" s="13"/>
      <c r="N22" s="4"/>
    </row>
    <row r="23" spans="1:15" s="24" customFormat="1" ht="30">
      <c r="A23" s="22" t="s">
        <v>7</v>
      </c>
      <c r="B23" s="23" t="s">
        <v>8</v>
      </c>
      <c r="C23" s="22" t="s">
        <v>9</v>
      </c>
      <c r="D23" s="69" t="s">
        <v>44</v>
      </c>
      <c r="E23" s="69" t="s">
        <v>43</v>
      </c>
      <c r="F23" s="69" t="s">
        <v>45</v>
      </c>
      <c r="G23" s="36" t="s">
        <v>10</v>
      </c>
      <c r="H23" s="23" t="s">
        <v>11</v>
      </c>
      <c r="I23" s="36" t="s">
        <v>12</v>
      </c>
      <c r="J23" s="23" t="s">
        <v>13</v>
      </c>
      <c r="K23" s="23" t="s">
        <v>14</v>
      </c>
      <c r="L23" s="23" t="s">
        <v>15</v>
      </c>
      <c r="M23" s="23" t="s">
        <v>16</v>
      </c>
      <c r="N23" s="35" t="s">
        <v>17</v>
      </c>
      <c r="O23" s="23" t="s">
        <v>18</v>
      </c>
    </row>
    <row r="24" spans="1:15" s="24" customFormat="1" ht="15" customHeight="1">
      <c r="A24" s="90" t="s">
        <v>48</v>
      </c>
      <c r="B24" s="74" t="s">
        <v>49</v>
      </c>
      <c r="C24" s="73" t="s">
        <v>50</v>
      </c>
      <c r="D24" s="37">
        <v>0</v>
      </c>
      <c r="E24" s="70">
        <v>1.5</v>
      </c>
      <c r="F24" s="37">
        <f aca="true" t="shared" si="1" ref="F24:F31">D24*E24</f>
        <v>0</v>
      </c>
      <c r="G24" s="38"/>
      <c r="H24" s="30"/>
      <c r="I24" s="38"/>
      <c r="J24" s="30"/>
      <c r="K24" s="27">
        <v>8</v>
      </c>
      <c r="L24" s="29">
        <f>SUM(Total!D21:E21)</f>
        <v>16</v>
      </c>
      <c r="M24" s="37">
        <v>0</v>
      </c>
      <c r="N24" s="40"/>
      <c r="O24" s="43"/>
    </row>
    <row r="25" spans="1:15" s="24" customFormat="1" ht="15">
      <c r="A25" s="91" t="s">
        <v>54</v>
      </c>
      <c r="B25" s="27">
        <v>1925</v>
      </c>
      <c r="C25" s="28" t="s">
        <v>55</v>
      </c>
      <c r="D25" s="37">
        <v>0.001388888888888889</v>
      </c>
      <c r="E25" s="70">
        <v>1.5</v>
      </c>
      <c r="F25" s="37">
        <v>0</v>
      </c>
      <c r="G25" s="38">
        <v>0.1348263888888889</v>
      </c>
      <c r="H25" s="30">
        <v>2</v>
      </c>
      <c r="I25" s="38">
        <f>G25-F25</f>
        <v>0.1348263888888889</v>
      </c>
      <c r="J25" s="30">
        <v>2</v>
      </c>
      <c r="K25" s="27">
        <v>2</v>
      </c>
      <c r="L25" s="29">
        <f>SUM(Total!D22:E22)</f>
        <v>10</v>
      </c>
      <c r="M25" s="37">
        <v>0.0020833333333333333</v>
      </c>
      <c r="N25" s="40" t="s">
        <v>71</v>
      </c>
      <c r="O25" s="43"/>
    </row>
    <row r="26" spans="1:15" s="24" customFormat="1" ht="15">
      <c r="A26" s="75" t="s">
        <v>63</v>
      </c>
      <c r="B26" s="76">
        <v>61</v>
      </c>
      <c r="C26" s="75" t="s">
        <v>64</v>
      </c>
      <c r="D26" s="37">
        <v>0.0006944444444444445</v>
      </c>
      <c r="E26" s="70">
        <v>1.5</v>
      </c>
      <c r="F26" s="37">
        <f t="shared" si="1"/>
        <v>0.0010416666666666667</v>
      </c>
      <c r="G26" s="38"/>
      <c r="H26" s="27"/>
      <c r="I26" s="38"/>
      <c r="J26" s="27"/>
      <c r="K26" s="27">
        <v>8</v>
      </c>
      <c r="L26" s="29">
        <f>SUM(Total!D23:E23)</f>
        <v>16</v>
      </c>
      <c r="M26" s="37">
        <v>0.0006944444444444445</v>
      </c>
      <c r="N26" s="40"/>
      <c r="O26" s="42"/>
    </row>
    <row r="27" spans="1:15" s="24" customFormat="1" ht="15">
      <c r="A27" s="90" t="s">
        <v>51</v>
      </c>
      <c r="B27" s="74">
        <v>4655</v>
      </c>
      <c r="C27" s="73" t="s">
        <v>42</v>
      </c>
      <c r="D27" s="37">
        <v>0.006944444444444444</v>
      </c>
      <c r="E27" s="70">
        <v>1.5</v>
      </c>
      <c r="F27" s="37">
        <f t="shared" si="1"/>
        <v>0.010416666666666666</v>
      </c>
      <c r="G27" s="38">
        <v>0.14760416666666668</v>
      </c>
      <c r="H27" s="39">
        <v>3</v>
      </c>
      <c r="I27" s="38">
        <f>G27-F27</f>
        <v>0.13718750000000002</v>
      </c>
      <c r="J27" s="27">
        <v>3</v>
      </c>
      <c r="K27" s="27">
        <v>3</v>
      </c>
      <c r="L27" s="29">
        <f>SUM(Total!D24:E24)</f>
        <v>5</v>
      </c>
      <c r="M27" s="37">
        <v>0.008333333333333333</v>
      </c>
      <c r="N27" s="57" t="s">
        <v>83</v>
      </c>
      <c r="O27" s="41"/>
    </row>
    <row r="28" spans="1:15" s="67" customFormat="1" ht="15">
      <c r="A28" s="92" t="s">
        <v>41</v>
      </c>
      <c r="B28" s="87" t="s">
        <v>40</v>
      </c>
      <c r="C28" s="86" t="s">
        <v>47</v>
      </c>
      <c r="D28" s="37">
        <v>0.004861111111111111</v>
      </c>
      <c r="E28" s="70">
        <v>1.5</v>
      </c>
      <c r="F28" s="37">
        <f t="shared" si="1"/>
        <v>0.007291666666666667</v>
      </c>
      <c r="G28" s="38"/>
      <c r="H28" s="65"/>
      <c r="I28" s="38"/>
      <c r="J28" s="65"/>
      <c r="K28" s="27">
        <v>8</v>
      </c>
      <c r="L28" s="29">
        <f>SUM(Total!D25:E25)</f>
        <v>16</v>
      </c>
      <c r="M28" s="37">
        <v>0.004861111111111111</v>
      </c>
      <c r="N28" s="40"/>
      <c r="O28" s="66"/>
    </row>
    <row r="29" spans="1:15" s="24" customFormat="1" ht="15">
      <c r="A29" s="90" t="s">
        <v>36</v>
      </c>
      <c r="B29" s="74">
        <v>15</v>
      </c>
      <c r="C29" s="73" t="s">
        <v>37</v>
      </c>
      <c r="D29" s="37">
        <v>0.009027777777777779</v>
      </c>
      <c r="E29" s="70">
        <v>1.5</v>
      </c>
      <c r="F29" s="37">
        <f t="shared" si="1"/>
        <v>0.013541666666666667</v>
      </c>
      <c r="G29" s="38"/>
      <c r="H29" s="27"/>
      <c r="I29" s="38"/>
      <c r="J29" s="27"/>
      <c r="K29" s="27">
        <v>8</v>
      </c>
      <c r="L29" s="29">
        <f>SUM(Total!D26:E26)</f>
        <v>16</v>
      </c>
      <c r="M29" s="37">
        <v>0.009027777777777779</v>
      </c>
      <c r="N29" s="40"/>
      <c r="O29" s="42"/>
    </row>
    <row r="30" spans="1:15" s="24" customFormat="1" ht="15">
      <c r="A30" s="90" t="s">
        <v>21</v>
      </c>
      <c r="B30" s="74">
        <v>2939</v>
      </c>
      <c r="C30" s="73" t="s">
        <v>22</v>
      </c>
      <c r="D30" s="37">
        <v>0.011111111111111112</v>
      </c>
      <c r="E30" s="70">
        <v>1.5</v>
      </c>
      <c r="F30" s="37">
        <f t="shared" si="1"/>
        <v>0.016666666666666666</v>
      </c>
      <c r="G30" s="38"/>
      <c r="H30" s="27"/>
      <c r="I30" s="38"/>
      <c r="J30" s="27"/>
      <c r="K30" s="27">
        <v>8</v>
      </c>
      <c r="L30" s="29">
        <f>SUM(Total!D27:E27)</f>
        <v>16</v>
      </c>
      <c r="M30" s="37">
        <v>0.011111111111111112</v>
      </c>
      <c r="N30" s="40"/>
      <c r="O30" s="42"/>
    </row>
    <row r="31" spans="1:15" s="24" customFormat="1" ht="15">
      <c r="A31" s="93" t="s">
        <v>53</v>
      </c>
      <c r="B31" s="76">
        <v>6878</v>
      </c>
      <c r="C31" s="75" t="s">
        <v>52</v>
      </c>
      <c r="D31" s="96">
        <v>0.020833333333333332</v>
      </c>
      <c r="E31" s="70">
        <v>1.5</v>
      </c>
      <c r="F31" s="37">
        <f t="shared" si="1"/>
        <v>0.03125</v>
      </c>
      <c r="G31" s="38"/>
      <c r="H31" s="30"/>
      <c r="I31" s="38"/>
      <c r="J31" s="30"/>
      <c r="K31" s="27">
        <v>8</v>
      </c>
      <c r="L31" s="29">
        <f>SUM(Total!D28:E28)</f>
        <v>16</v>
      </c>
      <c r="M31" s="96">
        <v>0.020833333333333332</v>
      </c>
      <c r="N31" s="57"/>
      <c r="O31" s="43"/>
    </row>
    <row r="32" spans="1:15" s="24" customFormat="1" ht="15">
      <c r="A32" s="88" t="s">
        <v>73</v>
      </c>
      <c r="B32" s="30">
        <v>7821</v>
      </c>
      <c r="C32" s="88" t="s">
        <v>82</v>
      </c>
      <c r="D32" s="101">
        <v>0</v>
      </c>
      <c r="E32" s="70">
        <v>1.5</v>
      </c>
      <c r="F32" s="37">
        <f>D32*E32</f>
        <v>0</v>
      </c>
      <c r="G32" s="79">
        <v>0.13310185185185186</v>
      </c>
      <c r="H32" s="39">
        <v>1</v>
      </c>
      <c r="I32" s="38">
        <f>G32-F32</f>
        <v>0.13310185185185186</v>
      </c>
      <c r="J32" s="27">
        <v>1</v>
      </c>
      <c r="K32" s="27">
        <v>1</v>
      </c>
      <c r="L32" s="29">
        <f>SUM(Total!D29:E29)</f>
        <v>2</v>
      </c>
      <c r="M32" s="101">
        <v>0</v>
      </c>
      <c r="N32" s="40"/>
      <c r="O32" s="63"/>
    </row>
    <row r="33" spans="1:15" s="24" customFormat="1" ht="15">
      <c r="A33" s="28"/>
      <c r="B33" s="27"/>
      <c r="C33" s="28"/>
      <c r="D33" s="80"/>
      <c r="E33" s="78"/>
      <c r="F33" s="80"/>
      <c r="G33" s="79"/>
      <c r="H33" s="39"/>
      <c r="I33" s="79"/>
      <c r="J33" s="27"/>
      <c r="K33" s="27"/>
      <c r="L33" s="27"/>
      <c r="M33" s="80"/>
      <c r="N33" s="40"/>
      <c r="O33" s="63"/>
    </row>
    <row r="34" spans="1:15" s="24" customFormat="1" ht="15">
      <c r="A34" s="33"/>
      <c r="B34" s="34"/>
      <c r="C34" s="33"/>
      <c r="D34" s="44"/>
      <c r="E34" s="44"/>
      <c r="F34" s="44"/>
      <c r="G34" s="45"/>
      <c r="H34" s="34"/>
      <c r="I34" s="45"/>
      <c r="J34" s="33"/>
      <c r="K34" s="34"/>
      <c r="L34" s="34"/>
      <c r="M34" s="44"/>
      <c r="N34" s="46"/>
      <c r="O34" s="47"/>
    </row>
  </sheetData>
  <sheetProtection/>
  <printOptions/>
  <pageMargins left="0.75" right="0.75" top="0.54" bottom="0.63" header="0.5" footer="0.34"/>
  <pageSetup fitToHeight="1" fitToWidth="1" horizontalDpi="360" verticalDpi="360" orientation="landscape" paperSize="9" scale="67" r:id="rId1"/>
  <headerFooter alignWithMargins="0">
    <oddHeader>&amp;C&amp;"Times New Roman,Bold"&amp;22Parramatta River Sailing Club
&amp;16Race Results</oddHeader>
    <oddFooter>&amp;R&amp;"Times New Roman,Regular"&amp;D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zoomScale="80" zoomScaleNormal="80" zoomScalePageLayoutView="0" workbookViewId="0" topLeftCell="B2">
      <pane ySplit="1620" topLeftCell="A7" activePane="bottomLeft" state="split"/>
      <selection pane="topLeft" activeCell="M5" sqref="M5"/>
      <selection pane="bottomLeft" activeCell="Q22" sqref="Q22"/>
    </sheetView>
  </sheetViews>
  <sheetFormatPr defaultColWidth="9.140625" defaultRowHeight="12.75"/>
  <cols>
    <col min="1" max="1" width="20.8515625" style="0" customWidth="1"/>
    <col min="2" max="2" width="11.140625" style="0" customWidth="1"/>
    <col min="3" max="3" width="15.421875" style="0" bestFit="1" customWidth="1"/>
    <col min="4" max="6" width="14.00390625" style="9" customWidth="1"/>
    <col min="7" max="7" width="12.140625" style="5" customWidth="1"/>
    <col min="8" max="8" width="14.57421875" style="7" customWidth="1"/>
    <col min="9" max="9" width="9.421875" style="0" bestFit="1" customWidth="1"/>
    <col min="10" max="10" width="13.57421875" style="5" customWidth="1"/>
    <col min="11" max="11" width="12.00390625" style="5" customWidth="1"/>
    <col min="12" max="12" width="11.57421875" style="5" customWidth="1"/>
    <col min="13" max="13" width="11.421875" style="10" customWidth="1"/>
    <col min="14" max="14" width="12.28125" style="5" customWidth="1"/>
    <col min="15" max="16" width="11.140625" style="0" customWidth="1"/>
  </cols>
  <sheetData>
    <row r="1" spans="1:14" ht="15.75">
      <c r="A1" s="2"/>
      <c r="B1" s="2"/>
      <c r="C1" s="2"/>
      <c r="D1" s="8"/>
      <c r="E1" s="8"/>
      <c r="F1" s="8"/>
      <c r="G1" s="4"/>
      <c r="H1" s="6"/>
      <c r="I1" s="2"/>
      <c r="J1" s="4"/>
      <c r="K1" s="4"/>
      <c r="L1" s="4"/>
      <c r="M1" s="13"/>
      <c r="N1" s="4"/>
    </row>
    <row r="2" spans="1:14" s="24" customFormat="1" ht="15">
      <c r="A2" s="48" t="s">
        <v>0</v>
      </c>
      <c r="B2" s="49" t="s">
        <v>74</v>
      </c>
      <c r="C2" s="48"/>
      <c r="D2" s="50"/>
      <c r="E2" s="50"/>
      <c r="F2" s="50"/>
      <c r="G2" s="52"/>
      <c r="H2" s="51"/>
      <c r="I2" s="48"/>
      <c r="J2" s="52"/>
      <c r="K2" s="52"/>
      <c r="L2" s="52"/>
      <c r="M2" s="53"/>
      <c r="N2" s="52"/>
    </row>
    <row r="3" spans="1:14" s="24" customFormat="1" ht="15">
      <c r="A3" s="48" t="s">
        <v>1</v>
      </c>
      <c r="B3" s="54">
        <v>3</v>
      </c>
      <c r="C3" s="48"/>
      <c r="D3" s="50"/>
      <c r="E3" s="50"/>
      <c r="F3" s="50"/>
      <c r="G3" s="52"/>
      <c r="H3" s="51"/>
      <c r="I3" s="48"/>
      <c r="J3" s="52"/>
      <c r="K3" s="52"/>
      <c r="L3" s="52"/>
      <c r="M3" s="53"/>
      <c r="N3" s="52"/>
    </row>
    <row r="4" spans="1:14" s="24" customFormat="1" ht="15">
      <c r="A4" s="48" t="s">
        <v>2</v>
      </c>
      <c r="B4" s="55" t="s">
        <v>84</v>
      </c>
      <c r="C4" s="55"/>
      <c r="D4" s="50"/>
      <c r="E4" s="50"/>
      <c r="F4" s="50"/>
      <c r="G4" s="52"/>
      <c r="H4" s="51"/>
      <c r="I4" s="48"/>
      <c r="J4" s="52"/>
      <c r="K4" s="52"/>
      <c r="L4" s="49" t="s">
        <v>3</v>
      </c>
      <c r="M4" s="56" t="s">
        <v>70</v>
      </c>
      <c r="N4" s="52"/>
    </row>
    <row r="5" spans="1:14" s="24" customFormat="1" ht="15">
      <c r="A5" s="48" t="s">
        <v>4</v>
      </c>
      <c r="B5" s="54">
        <v>6</v>
      </c>
      <c r="C5" s="48"/>
      <c r="D5" s="50"/>
      <c r="E5" s="50"/>
      <c r="F5" s="50"/>
      <c r="G5" s="52"/>
      <c r="H5" s="51"/>
      <c r="I5" s="48"/>
      <c r="J5" s="52"/>
      <c r="K5" s="52"/>
      <c r="L5" s="49" t="s">
        <v>39</v>
      </c>
      <c r="M5" s="56"/>
      <c r="N5" s="52"/>
    </row>
    <row r="6" spans="1:14" s="24" customFormat="1" ht="15">
      <c r="A6" s="48" t="s">
        <v>5</v>
      </c>
      <c r="B6" s="54" t="s">
        <v>85</v>
      </c>
      <c r="C6" s="48"/>
      <c r="D6" s="50"/>
      <c r="E6" s="50"/>
      <c r="F6" s="50"/>
      <c r="G6" s="52"/>
      <c r="H6" s="51"/>
      <c r="I6" s="48"/>
      <c r="J6" s="52"/>
      <c r="K6" s="52"/>
      <c r="L6" s="52"/>
      <c r="M6" s="53"/>
      <c r="N6" s="52"/>
    </row>
    <row r="7" spans="1:14" s="24" customFormat="1" ht="15">
      <c r="A7" s="48"/>
      <c r="B7" s="48"/>
      <c r="C7" s="48"/>
      <c r="D7" s="50"/>
      <c r="E7" s="50"/>
      <c r="F7" s="50"/>
      <c r="G7" s="52"/>
      <c r="H7" s="51"/>
      <c r="I7" s="48"/>
      <c r="J7" s="52"/>
      <c r="K7" s="52"/>
      <c r="L7" s="52"/>
      <c r="M7" s="53"/>
      <c r="N7" s="52"/>
    </row>
    <row r="8" spans="1:14" ht="15.75">
      <c r="A8" s="3" t="s">
        <v>6</v>
      </c>
      <c r="B8" s="2"/>
      <c r="C8" s="2"/>
      <c r="D8" s="8"/>
      <c r="E8" s="8"/>
      <c r="F8" s="8"/>
      <c r="G8" s="4"/>
      <c r="H8" s="6"/>
      <c r="I8" s="2"/>
      <c r="J8" s="4"/>
      <c r="K8" s="4"/>
      <c r="L8" s="4"/>
      <c r="M8" s="13"/>
      <c r="N8" s="4"/>
    </row>
    <row r="9" spans="1:15" s="24" customFormat="1" ht="30">
      <c r="A9" s="22" t="s">
        <v>7</v>
      </c>
      <c r="B9" s="23" t="s">
        <v>8</v>
      </c>
      <c r="C9" s="22" t="s">
        <v>9</v>
      </c>
      <c r="D9" s="69" t="s">
        <v>44</v>
      </c>
      <c r="E9" s="69" t="s">
        <v>43</v>
      </c>
      <c r="F9" s="69" t="s">
        <v>45</v>
      </c>
      <c r="G9" s="36" t="s">
        <v>10</v>
      </c>
      <c r="H9" s="23" t="s">
        <v>11</v>
      </c>
      <c r="I9" s="36" t="s">
        <v>12</v>
      </c>
      <c r="J9" s="23" t="s">
        <v>13</v>
      </c>
      <c r="K9" s="23" t="s">
        <v>14</v>
      </c>
      <c r="L9" s="23" t="s">
        <v>15</v>
      </c>
      <c r="M9" s="23" t="s">
        <v>16</v>
      </c>
      <c r="N9" s="35" t="s">
        <v>17</v>
      </c>
      <c r="O9" s="23" t="s">
        <v>18</v>
      </c>
    </row>
    <row r="10" spans="1:15" s="24" customFormat="1" ht="30">
      <c r="A10" s="84" t="s">
        <v>56</v>
      </c>
      <c r="B10" s="85" t="s">
        <v>57</v>
      </c>
      <c r="C10" s="102" t="s">
        <v>60</v>
      </c>
      <c r="D10" s="81">
        <v>0</v>
      </c>
      <c r="E10" s="97">
        <v>1.5</v>
      </c>
      <c r="F10" s="98">
        <f>D10*E10</f>
        <v>0</v>
      </c>
      <c r="G10" s="38">
        <v>0.21666666666666667</v>
      </c>
      <c r="H10" s="103" t="s">
        <v>86</v>
      </c>
      <c r="I10" s="38"/>
      <c r="J10" s="27"/>
      <c r="K10" s="27">
        <v>3</v>
      </c>
      <c r="L10" s="29">
        <f>SUM(Total!D8:F8)</f>
        <v>6</v>
      </c>
      <c r="M10" s="81">
        <v>0</v>
      </c>
      <c r="N10" s="40"/>
      <c r="O10" s="41"/>
    </row>
    <row r="11" spans="1:15" s="24" customFormat="1" ht="45">
      <c r="A11" s="71" t="s">
        <v>46</v>
      </c>
      <c r="B11" s="72" t="s">
        <v>38</v>
      </c>
      <c r="C11" s="73" t="s">
        <v>22</v>
      </c>
      <c r="D11" s="37">
        <v>0.004861111111111111</v>
      </c>
      <c r="E11" s="97">
        <v>1.5</v>
      </c>
      <c r="F11" s="98">
        <f aca="true" t="shared" si="0" ref="F11:F16">D11*E11</f>
        <v>0.007291666666666667</v>
      </c>
      <c r="G11" s="38"/>
      <c r="H11" s="39"/>
      <c r="I11" s="38"/>
      <c r="J11" s="27"/>
      <c r="K11" s="27">
        <v>8</v>
      </c>
      <c r="L11" s="29">
        <f>SUM(Total!D9:F9)</f>
        <v>11</v>
      </c>
      <c r="M11" s="37">
        <v>0.004861111111111111</v>
      </c>
      <c r="N11" s="40"/>
      <c r="O11" s="41"/>
    </row>
    <row r="12" spans="1:15" s="24" customFormat="1" ht="15">
      <c r="A12" s="28" t="s">
        <v>65</v>
      </c>
      <c r="B12" s="27">
        <v>88</v>
      </c>
      <c r="C12" s="28" t="s">
        <v>66</v>
      </c>
      <c r="D12" s="37">
        <v>0.006944444444444444</v>
      </c>
      <c r="E12" s="97">
        <v>1.5</v>
      </c>
      <c r="F12" s="98">
        <f t="shared" si="0"/>
        <v>0.010416666666666666</v>
      </c>
      <c r="G12" s="38"/>
      <c r="H12" s="39"/>
      <c r="I12" s="38"/>
      <c r="J12" s="27"/>
      <c r="K12" s="27">
        <v>8</v>
      </c>
      <c r="L12" s="29">
        <f>SUM(Total!D10:F10)</f>
        <v>24</v>
      </c>
      <c r="M12" s="37">
        <v>0.006944444444444444</v>
      </c>
      <c r="N12" s="40"/>
      <c r="O12" s="41"/>
    </row>
    <row r="13" spans="1:15" s="24" customFormat="1" ht="15">
      <c r="A13" s="28" t="s">
        <v>67</v>
      </c>
      <c r="B13" s="27">
        <v>6866</v>
      </c>
      <c r="C13" s="28" t="s">
        <v>68</v>
      </c>
      <c r="D13" s="99">
        <v>0.010416666666666666</v>
      </c>
      <c r="E13" s="97">
        <v>1.5</v>
      </c>
      <c r="F13" s="98">
        <f t="shared" si="0"/>
        <v>0.015625</v>
      </c>
      <c r="G13" s="38"/>
      <c r="H13" s="39"/>
      <c r="I13" s="38"/>
      <c r="J13" s="27"/>
      <c r="K13" s="27">
        <v>8</v>
      </c>
      <c r="L13" s="29">
        <f>SUM(Total!D11:F11)</f>
        <v>24</v>
      </c>
      <c r="M13" s="99">
        <v>0.010416666666666666</v>
      </c>
      <c r="N13" s="40"/>
      <c r="O13" s="41"/>
    </row>
    <row r="14" spans="1:15" s="24" customFormat="1" ht="15">
      <c r="A14" s="28" t="s">
        <v>58</v>
      </c>
      <c r="B14" s="27">
        <v>35000</v>
      </c>
      <c r="C14" s="28" t="s">
        <v>59</v>
      </c>
      <c r="D14" s="77">
        <v>0.012499999999999999</v>
      </c>
      <c r="E14" s="97">
        <v>1.5</v>
      </c>
      <c r="F14" s="98">
        <f t="shared" si="0"/>
        <v>0.01875</v>
      </c>
      <c r="G14" s="38"/>
      <c r="H14" s="39"/>
      <c r="I14" s="38"/>
      <c r="J14" s="27"/>
      <c r="K14" s="27">
        <v>8</v>
      </c>
      <c r="L14" s="29">
        <f>SUM(Total!D12:F12)</f>
        <v>21</v>
      </c>
      <c r="M14" s="77">
        <v>0.012499999999999999</v>
      </c>
      <c r="N14" s="40"/>
      <c r="O14" s="41"/>
    </row>
    <row r="15" spans="1:15" s="24" customFormat="1" ht="15">
      <c r="A15" s="88" t="s">
        <v>62</v>
      </c>
      <c r="B15" s="30">
        <v>3805</v>
      </c>
      <c r="C15" s="88" t="s">
        <v>61</v>
      </c>
      <c r="D15" s="89">
        <v>0.027083333333333334</v>
      </c>
      <c r="E15" s="97">
        <v>1.5</v>
      </c>
      <c r="F15" s="98">
        <f t="shared" si="0"/>
        <v>0.040625</v>
      </c>
      <c r="G15" s="38" t="s">
        <v>77</v>
      </c>
      <c r="H15" s="39"/>
      <c r="I15" s="38"/>
      <c r="J15" s="27"/>
      <c r="K15" s="27">
        <v>3</v>
      </c>
      <c r="L15" s="29">
        <f>SUM(Total!D13:F13)</f>
        <v>16</v>
      </c>
      <c r="M15" s="89">
        <v>0.027083333333333334</v>
      </c>
      <c r="N15" s="40"/>
      <c r="O15" s="41"/>
    </row>
    <row r="16" spans="1:15" s="24" customFormat="1" ht="15">
      <c r="A16" s="88" t="s">
        <v>33</v>
      </c>
      <c r="B16" s="30">
        <v>2679</v>
      </c>
      <c r="C16" s="88" t="s">
        <v>34</v>
      </c>
      <c r="D16" s="100">
        <v>0.016666666666666666</v>
      </c>
      <c r="E16" s="97">
        <v>1.5</v>
      </c>
      <c r="F16" s="98">
        <f t="shared" si="0"/>
        <v>0.025</v>
      </c>
      <c r="G16" s="38"/>
      <c r="H16" s="39"/>
      <c r="I16" s="38"/>
      <c r="J16" s="27"/>
      <c r="K16" s="27">
        <v>8</v>
      </c>
      <c r="L16" s="29">
        <f>SUM(Total!D14:F14)</f>
        <v>24</v>
      </c>
      <c r="M16" s="100">
        <v>0.016666666666666666</v>
      </c>
      <c r="N16" s="40"/>
      <c r="O16" s="41"/>
    </row>
    <row r="17" spans="1:15" s="24" customFormat="1" ht="15">
      <c r="A17" s="88" t="s">
        <v>19</v>
      </c>
      <c r="B17" s="30">
        <v>610</v>
      </c>
      <c r="C17" s="88" t="s">
        <v>20</v>
      </c>
      <c r="D17" s="100">
        <v>0.018055555555555557</v>
      </c>
      <c r="E17" s="97">
        <v>1.5</v>
      </c>
      <c r="F17" s="98">
        <f>D17*E17</f>
        <v>0.027083333333333334</v>
      </c>
      <c r="G17" s="38"/>
      <c r="H17" s="39"/>
      <c r="I17" s="38"/>
      <c r="J17" s="27"/>
      <c r="K17" s="27">
        <v>8</v>
      </c>
      <c r="L17" s="29">
        <f>SUM(Total!D15:F15)</f>
        <v>24</v>
      </c>
      <c r="M17" s="100">
        <v>0.018055555555555557</v>
      </c>
      <c r="N17" s="40"/>
      <c r="O17" s="63"/>
    </row>
    <row r="18" spans="1:15" s="24" customFormat="1" ht="15">
      <c r="A18" s="88"/>
      <c r="B18" s="30"/>
      <c r="C18" s="88"/>
      <c r="D18" s="89"/>
      <c r="E18" s="70"/>
      <c r="F18" s="37"/>
      <c r="G18" s="38"/>
      <c r="H18" s="95"/>
      <c r="I18" s="38"/>
      <c r="J18" s="30"/>
      <c r="K18" s="27"/>
      <c r="L18" s="29"/>
      <c r="M18" s="89"/>
      <c r="N18" s="57"/>
      <c r="O18" s="63"/>
    </row>
    <row r="19" spans="1:15" s="24" customFormat="1" ht="15">
      <c r="A19" s="88"/>
      <c r="B19" s="30"/>
      <c r="C19" s="88"/>
      <c r="D19" s="89"/>
      <c r="E19" s="70"/>
      <c r="F19" s="37"/>
      <c r="G19" s="94"/>
      <c r="H19" s="95"/>
      <c r="I19" s="94"/>
      <c r="J19" s="30"/>
      <c r="K19" s="27"/>
      <c r="L19" s="29"/>
      <c r="M19" s="89"/>
      <c r="N19" s="57"/>
      <c r="O19" s="63"/>
    </row>
    <row r="20" spans="1:15" s="24" customFormat="1" ht="15">
      <c r="A20" s="33"/>
      <c r="B20" s="34"/>
      <c r="C20" s="33"/>
      <c r="D20" s="68"/>
      <c r="E20" s="68"/>
      <c r="F20" s="68"/>
      <c r="G20" s="45"/>
      <c r="H20" s="34"/>
      <c r="I20" s="45"/>
      <c r="J20" s="33"/>
      <c r="K20" s="34"/>
      <c r="L20" s="34"/>
      <c r="M20" s="44"/>
      <c r="N20" s="46"/>
      <c r="O20" s="47"/>
    </row>
    <row r="21" spans="1:14" ht="15.75">
      <c r="A21" s="14"/>
      <c r="B21" s="15"/>
      <c r="C21" s="14"/>
      <c r="D21" s="16"/>
      <c r="E21" s="16"/>
      <c r="F21" s="16"/>
      <c r="G21" s="15"/>
      <c r="H21" s="17"/>
      <c r="I21" s="14"/>
      <c r="J21" s="15"/>
      <c r="K21" s="15"/>
      <c r="L21" s="16"/>
      <c r="M21" s="16"/>
      <c r="N21" s="16"/>
    </row>
    <row r="22" spans="1:14" ht="15.75">
      <c r="A22" s="3" t="s">
        <v>35</v>
      </c>
      <c r="B22" s="2"/>
      <c r="C22" s="2"/>
      <c r="D22" s="4"/>
      <c r="E22" s="4"/>
      <c r="F22" s="4"/>
      <c r="G22" s="4"/>
      <c r="H22" s="6"/>
      <c r="I22" s="2"/>
      <c r="J22" s="4"/>
      <c r="K22" s="4"/>
      <c r="L22" s="4"/>
      <c r="M22" s="13"/>
      <c r="N22" s="4"/>
    </row>
    <row r="23" spans="1:15" s="24" customFormat="1" ht="30">
      <c r="A23" s="22" t="s">
        <v>7</v>
      </c>
      <c r="B23" s="23" t="s">
        <v>8</v>
      </c>
      <c r="C23" s="22" t="s">
        <v>9</v>
      </c>
      <c r="D23" s="69" t="s">
        <v>44</v>
      </c>
      <c r="E23" s="69" t="s">
        <v>43</v>
      </c>
      <c r="F23" s="69" t="s">
        <v>45</v>
      </c>
      <c r="G23" s="36" t="s">
        <v>10</v>
      </c>
      <c r="H23" s="23" t="s">
        <v>11</v>
      </c>
      <c r="I23" s="36" t="s">
        <v>12</v>
      </c>
      <c r="J23" s="23" t="s">
        <v>13</v>
      </c>
      <c r="K23" s="23" t="s">
        <v>14</v>
      </c>
      <c r="L23" s="23" t="s">
        <v>15</v>
      </c>
      <c r="M23" s="23" t="s">
        <v>16</v>
      </c>
      <c r="N23" s="35" t="s">
        <v>17</v>
      </c>
      <c r="O23" s="23" t="s">
        <v>18</v>
      </c>
    </row>
    <row r="24" spans="1:15" s="24" customFormat="1" ht="15" customHeight="1">
      <c r="A24" s="90" t="s">
        <v>48</v>
      </c>
      <c r="B24" s="74" t="s">
        <v>49</v>
      </c>
      <c r="C24" s="73" t="s">
        <v>50</v>
      </c>
      <c r="D24" s="37">
        <v>0</v>
      </c>
      <c r="E24" s="70">
        <v>1.5</v>
      </c>
      <c r="F24" s="37">
        <f aca="true" t="shared" si="1" ref="F24:F31">D24*E24</f>
        <v>0</v>
      </c>
      <c r="G24" s="38"/>
      <c r="H24" s="30"/>
      <c r="I24" s="38"/>
      <c r="J24" s="30"/>
      <c r="K24" s="27">
        <v>8</v>
      </c>
      <c r="L24" s="29">
        <f>SUM(Total!D21:F21)</f>
        <v>24</v>
      </c>
      <c r="M24" s="37">
        <v>0</v>
      </c>
      <c r="N24" s="40"/>
      <c r="O24" s="43"/>
    </row>
    <row r="25" spans="1:15" s="24" customFormat="1" ht="15">
      <c r="A25" s="91" t="s">
        <v>54</v>
      </c>
      <c r="B25" s="27">
        <v>1925</v>
      </c>
      <c r="C25" s="28" t="s">
        <v>55</v>
      </c>
      <c r="D25" s="37">
        <v>0.001388888888888889</v>
      </c>
      <c r="E25" s="70">
        <v>1.5</v>
      </c>
      <c r="F25" s="37">
        <v>0</v>
      </c>
      <c r="G25" s="38" t="s">
        <v>77</v>
      </c>
      <c r="H25" s="30"/>
      <c r="I25" s="38"/>
      <c r="J25" s="30"/>
      <c r="K25" s="27">
        <v>4</v>
      </c>
      <c r="L25" s="29">
        <f>SUM(Total!D22:F22)</f>
        <v>14</v>
      </c>
      <c r="M25" s="37">
        <v>0.001388888888888889</v>
      </c>
      <c r="N25" s="40"/>
      <c r="O25" s="43"/>
    </row>
    <row r="26" spans="1:15" s="24" customFormat="1" ht="15">
      <c r="A26" s="75" t="s">
        <v>63</v>
      </c>
      <c r="B26" s="76">
        <v>61</v>
      </c>
      <c r="C26" s="75" t="s">
        <v>64</v>
      </c>
      <c r="D26" s="37">
        <v>0.0006944444444444445</v>
      </c>
      <c r="E26" s="70">
        <v>1.5</v>
      </c>
      <c r="F26" s="37">
        <f t="shared" si="1"/>
        <v>0.0010416666666666667</v>
      </c>
      <c r="G26" s="38"/>
      <c r="H26" s="27"/>
      <c r="I26" s="38"/>
      <c r="J26" s="27"/>
      <c r="K26" s="27">
        <v>8</v>
      </c>
      <c r="L26" s="29">
        <f>SUM(Total!D23:F23)</f>
        <v>24</v>
      </c>
      <c r="M26" s="37">
        <v>0.0006944444444444445</v>
      </c>
      <c r="N26" s="40"/>
      <c r="O26" s="42"/>
    </row>
    <row r="27" spans="1:15" s="24" customFormat="1" ht="30">
      <c r="A27" s="90" t="s">
        <v>51</v>
      </c>
      <c r="B27" s="74">
        <v>4655</v>
      </c>
      <c r="C27" s="73" t="s">
        <v>42</v>
      </c>
      <c r="D27" s="37">
        <v>0.009722222222222222</v>
      </c>
      <c r="E27" s="70">
        <v>1.5</v>
      </c>
      <c r="F27" s="37">
        <f t="shared" si="1"/>
        <v>0.014583333333333334</v>
      </c>
      <c r="G27" s="38">
        <v>0.24112268518518518</v>
      </c>
      <c r="H27" s="103" t="s">
        <v>86</v>
      </c>
      <c r="I27" s="38"/>
      <c r="J27" s="27"/>
      <c r="K27" s="27">
        <v>4</v>
      </c>
      <c r="L27" s="29">
        <f>SUM(Total!D24:F24)</f>
        <v>9</v>
      </c>
      <c r="M27" s="37">
        <v>0.009722222222222222</v>
      </c>
      <c r="N27" s="57"/>
      <c r="O27" s="41"/>
    </row>
    <row r="28" spans="1:15" s="67" customFormat="1" ht="15">
      <c r="A28" s="92" t="s">
        <v>41</v>
      </c>
      <c r="B28" s="87" t="s">
        <v>40</v>
      </c>
      <c r="C28" s="86" t="s">
        <v>47</v>
      </c>
      <c r="D28" s="37">
        <v>0.004861111111111111</v>
      </c>
      <c r="E28" s="70">
        <v>1.5</v>
      </c>
      <c r="F28" s="37">
        <f t="shared" si="1"/>
        <v>0.007291666666666667</v>
      </c>
      <c r="G28" s="38"/>
      <c r="H28" s="65"/>
      <c r="I28" s="38"/>
      <c r="J28" s="65"/>
      <c r="K28" s="27">
        <v>8</v>
      </c>
      <c r="L28" s="29">
        <f>SUM(Total!D25:F25)</f>
        <v>24</v>
      </c>
      <c r="M28" s="37">
        <v>0.004861111111111111</v>
      </c>
      <c r="N28" s="40"/>
      <c r="O28" s="66"/>
    </row>
    <row r="29" spans="1:15" s="24" customFormat="1" ht="15">
      <c r="A29" s="90" t="s">
        <v>36</v>
      </c>
      <c r="B29" s="74">
        <v>15</v>
      </c>
      <c r="C29" s="73" t="s">
        <v>37</v>
      </c>
      <c r="D29" s="37">
        <v>0.009027777777777779</v>
      </c>
      <c r="E29" s="70">
        <v>1.5</v>
      </c>
      <c r="F29" s="37">
        <f t="shared" si="1"/>
        <v>0.013541666666666667</v>
      </c>
      <c r="G29" s="38"/>
      <c r="H29" s="27"/>
      <c r="I29" s="38"/>
      <c r="J29" s="27"/>
      <c r="K29" s="27">
        <v>8</v>
      </c>
      <c r="L29" s="29">
        <f>SUM(Total!D26:F26)</f>
        <v>24</v>
      </c>
      <c r="M29" s="37">
        <v>0.009027777777777779</v>
      </c>
      <c r="N29" s="40"/>
      <c r="O29" s="42"/>
    </row>
    <row r="30" spans="1:15" s="24" customFormat="1" ht="15">
      <c r="A30" s="90" t="s">
        <v>21</v>
      </c>
      <c r="B30" s="74">
        <v>2939</v>
      </c>
      <c r="C30" s="73" t="s">
        <v>22</v>
      </c>
      <c r="D30" s="37">
        <v>0.012499999999999999</v>
      </c>
      <c r="E30" s="70">
        <v>1.5</v>
      </c>
      <c r="F30" s="37">
        <f t="shared" si="1"/>
        <v>0.01875</v>
      </c>
      <c r="G30" s="38"/>
      <c r="H30" s="27"/>
      <c r="I30" s="38"/>
      <c r="J30" s="27"/>
      <c r="K30" s="27">
        <v>8</v>
      </c>
      <c r="L30" s="29">
        <f>SUM(Total!D27:F27)</f>
        <v>24</v>
      </c>
      <c r="M30" s="37">
        <v>0.012499999999999999</v>
      </c>
      <c r="N30" s="40"/>
      <c r="O30" s="42"/>
    </row>
    <row r="31" spans="1:15" s="24" customFormat="1" ht="15">
      <c r="A31" s="93" t="s">
        <v>53</v>
      </c>
      <c r="B31" s="76">
        <v>6878</v>
      </c>
      <c r="C31" s="75" t="s">
        <v>52</v>
      </c>
      <c r="D31" s="96">
        <v>0.02013888888888889</v>
      </c>
      <c r="E31" s="70">
        <v>1.5</v>
      </c>
      <c r="F31" s="37">
        <f t="shared" si="1"/>
        <v>0.030208333333333337</v>
      </c>
      <c r="G31" s="38"/>
      <c r="H31" s="30"/>
      <c r="I31" s="38"/>
      <c r="J31" s="30"/>
      <c r="K31" s="27">
        <v>8</v>
      </c>
      <c r="L31" s="29">
        <f>SUM(Total!D28:F28)</f>
        <v>24</v>
      </c>
      <c r="M31" s="96">
        <v>0.02013888888888889</v>
      </c>
      <c r="N31" s="57"/>
      <c r="O31" s="43"/>
    </row>
    <row r="32" spans="1:15" s="24" customFormat="1" ht="30">
      <c r="A32" s="88" t="s">
        <v>73</v>
      </c>
      <c r="B32" s="30">
        <v>7821</v>
      </c>
      <c r="C32" s="88" t="s">
        <v>82</v>
      </c>
      <c r="D32" s="101">
        <v>0</v>
      </c>
      <c r="E32" s="70">
        <v>1.5</v>
      </c>
      <c r="F32" s="37">
        <f>D32*E32</f>
        <v>0</v>
      </c>
      <c r="G32" s="79">
        <v>0.2294212962962963</v>
      </c>
      <c r="H32" s="103" t="s">
        <v>86</v>
      </c>
      <c r="I32" s="38"/>
      <c r="J32" s="27"/>
      <c r="K32" s="27">
        <v>4</v>
      </c>
      <c r="L32" s="29">
        <f>SUM(Total!D29:F29)</f>
        <v>6</v>
      </c>
      <c r="M32" s="101">
        <v>0</v>
      </c>
      <c r="N32" s="40"/>
      <c r="O32" s="63"/>
    </row>
    <row r="33" spans="1:15" s="24" customFormat="1" ht="15">
      <c r="A33" s="28"/>
      <c r="B33" s="27"/>
      <c r="C33" s="28"/>
      <c r="D33" s="80"/>
      <c r="E33" s="78"/>
      <c r="F33" s="80"/>
      <c r="G33" s="79"/>
      <c r="H33" s="39"/>
      <c r="I33" s="79"/>
      <c r="J33" s="27"/>
      <c r="K33" s="27"/>
      <c r="L33" s="27"/>
      <c r="M33" s="80"/>
      <c r="N33" s="40"/>
      <c r="O33" s="63"/>
    </row>
    <row r="34" spans="1:15" s="24" customFormat="1" ht="15">
      <c r="A34" s="33"/>
      <c r="B34" s="34"/>
      <c r="C34" s="33"/>
      <c r="D34" s="44"/>
      <c r="E34" s="44"/>
      <c r="F34" s="44"/>
      <c r="G34" s="45"/>
      <c r="H34" s="34"/>
      <c r="I34" s="45"/>
      <c r="J34" s="33"/>
      <c r="K34" s="34"/>
      <c r="L34" s="34"/>
      <c r="M34" s="44"/>
      <c r="N34" s="46"/>
      <c r="O34" s="47"/>
    </row>
  </sheetData>
  <sheetProtection/>
  <printOptions/>
  <pageMargins left="0.75" right="0.75" top="0.54" bottom="0.63" header="0.5" footer="0.34"/>
  <pageSetup fitToHeight="1" fitToWidth="1" horizontalDpi="360" verticalDpi="360" orientation="landscape" paperSize="9" scale="67" r:id="rId1"/>
  <headerFooter alignWithMargins="0">
    <oddHeader>&amp;C&amp;"Times New Roman,Bold"&amp;22Parramatta River Sailing Club
&amp;16Race Results</oddHeader>
    <oddFooter>&amp;R&amp;"Times New Roman,Regular"&amp;D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tabSelected="1" zoomScale="80" zoomScaleNormal="80" zoomScalePageLayoutView="0" workbookViewId="0" topLeftCell="A2">
      <pane ySplit="1620" topLeftCell="A7" activePane="bottomLeft" state="split"/>
      <selection pane="topLeft" activeCell="M5" sqref="M5"/>
      <selection pane="bottomLeft" activeCell="T25" sqref="T25"/>
    </sheetView>
  </sheetViews>
  <sheetFormatPr defaultColWidth="9.140625" defaultRowHeight="12.75"/>
  <cols>
    <col min="1" max="1" width="20.8515625" style="0" customWidth="1"/>
    <col min="2" max="2" width="11.140625" style="0" customWidth="1"/>
    <col min="3" max="3" width="15.421875" style="0" bestFit="1" customWidth="1"/>
    <col min="4" max="6" width="14.00390625" style="9" customWidth="1"/>
    <col min="7" max="7" width="12.140625" style="5" customWidth="1"/>
    <col min="8" max="8" width="14.57421875" style="7" customWidth="1"/>
    <col min="9" max="9" width="9.421875" style="0" bestFit="1" customWidth="1"/>
    <col min="10" max="10" width="13.57421875" style="5" customWidth="1"/>
    <col min="11" max="11" width="12.00390625" style="5" customWidth="1"/>
    <col min="12" max="12" width="11.57421875" style="5" customWidth="1"/>
    <col min="13" max="13" width="11.421875" style="10" customWidth="1"/>
    <col min="14" max="14" width="12.28125" style="5" customWidth="1"/>
    <col min="15" max="16" width="11.140625" style="0" customWidth="1"/>
  </cols>
  <sheetData>
    <row r="1" spans="1:14" ht="15.75">
      <c r="A1" s="2"/>
      <c r="B1" s="2"/>
      <c r="C1" s="2"/>
      <c r="D1" s="8"/>
      <c r="E1" s="8"/>
      <c r="F1" s="8"/>
      <c r="G1" s="4"/>
      <c r="H1" s="6"/>
      <c r="I1" s="2"/>
      <c r="J1" s="4"/>
      <c r="K1" s="4"/>
      <c r="L1" s="4"/>
      <c r="M1" s="13"/>
      <c r="N1" s="4"/>
    </row>
    <row r="2" spans="1:14" s="24" customFormat="1" ht="15">
      <c r="A2" s="48" t="s">
        <v>0</v>
      </c>
      <c r="B2" s="49" t="s">
        <v>74</v>
      </c>
      <c r="C2" s="48"/>
      <c r="D2" s="50"/>
      <c r="E2" s="50"/>
      <c r="F2" s="50"/>
      <c r="G2" s="52"/>
      <c r="H2" s="51"/>
      <c r="I2" s="48"/>
      <c r="J2" s="52"/>
      <c r="K2" s="52"/>
      <c r="L2" s="52"/>
      <c r="M2" s="53"/>
      <c r="N2" s="52"/>
    </row>
    <row r="3" spans="1:14" s="24" customFormat="1" ht="15">
      <c r="A3" s="48" t="s">
        <v>1</v>
      </c>
      <c r="B3" s="54">
        <v>4</v>
      </c>
      <c r="C3" s="48"/>
      <c r="D3" s="50"/>
      <c r="E3" s="50"/>
      <c r="F3" s="50"/>
      <c r="G3" s="52"/>
      <c r="H3" s="51"/>
      <c r="I3" s="48"/>
      <c r="J3" s="52"/>
      <c r="K3" s="52"/>
      <c r="L3" s="52"/>
      <c r="M3" s="53"/>
      <c r="N3" s="52"/>
    </row>
    <row r="4" spans="1:14" s="24" customFormat="1" ht="15">
      <c r="A4" s="48" t="s">
        <v>2</v>
      </c>
      <c r="B4" s="55" t="s">
        <v>87</v>
      </c>
      <c r="C4" s="55"/>
      <c r="D4" s="50"/>
      <c r="E4" s="50"/>
      <c r="F4" s="50"/>
      <c r="G4" s="52"/>
      <c r="H4" s="51"/>
      <c r="I4" s="48"/>
      <c r="J4" s="52"/>
      <c r="K4" s="52"/>
      <c r="L4" s="49" t="s">
        <v>3</v>
      </c>
      <c r="M4" s="56" t="s">
        <v>70</v>
      </c>
      <c r="N4" s="52"/>
    </row>
    <row r="5" spans="1:14" s="24" customFormat="1" ht="15">
      <c r="A5" s="48" t="s">
        <v>4</v>
      </c>
      <c r="B5" s="54">
        <v>5</v>
      </c>
      <c r="C5" s="48"/>
      <c r="D5" s="50"/>
      <c r="E5" s="50"/>
      <c r="F5" s="50"/>
      <c r="G5" s="52"/>
      <c r="H5" s="51"/>
      <c r="I5" s="48"/>
      <c r="J5" s="52"/>
      <c r="K5" s="52"/>
      <c r="L5" s="49" t="s">
        <v>39</v>
      </c>
      <c r="M5" s="56" t="s">
        <v>88</v>
      </c>
      <c r="N5" s="52"/>
    </row>
    <row r="6" spans="1:14" s="24" customFormat="1" ht="15">
      <c r="A6" s="48" t="s">
        <v>5</v>
      </c>
      <c r="B6" s="54"/>
      <c r="C6" s="48"/>
      <c r="D6" s="50"/>
      <c r="E6" s="50"/>
      <c r="F6" s="50"/>
      <c r="G6" s="52"/>
      <c r="H6" s="51"/>
      <c r="I6" s="48"/>
      <c r="J6" s="52"/>
      <c r="K6" s="52"/>
      <c r="L6" s="52"/>
      <c r="M6" s="53"/>
      <c r="N6" s="52"/>
    </row>
    <row r="7" spans="1:14" s="24" customFormat="1" ht="15">
      <c r="A7" s="48"/>
      <c r="B7" s="48"/>
      <c r="C7" s="48"/>
      <c r="D7" s="50"/>
      <c r="E7" s="50"/>
      <c r="F7" s="50"/>
      <c r="G7" s="52"/>
      <c r="H7" s="51"/>
      <c r="I7" s="48"/>
      <c r="J7" s="52"/>
      <c r="K7" s="52"/>
      <c r="L7" s="52"/>
      <c r="M7" s="53"/>
      <c r="N7" s="52"/>
    </row>
    <row r="8" spans="1:14" ht="15.75">
      <c r="A8" s="3" t="s">
        <v>6</v>
      </c>
      <c r="B8" s="2"/>
      <c r="C8" s="2"/>
      <c r="D8" s="8"/>
      <c r="E8" s="8"/>
      <c r="F8" s="8"/>
      <c r="G8" s="4"/>
      <c r="H8" s="6"/>
      <c r="I8" s="2"/>
      <c r="J8" s="4"/>
      <c r="K8" s="4"/>
      <c r="L8" s="4"/>
      <c r="M8" s="13"/>
      <c r="N8" s="4"/>
    </row>
    <row r="9" spans="1:15" s="24" customFormat="1" ht="30">
      <c r="A9" s="22" t="s">
        <v>7</v>
      </c>
      <c r="B9" s="23" t="s">
        <v>8</v>
      </c>
      <c r="C9" s="22" t="s">
        <v>9</v>
      </c>
      <c r="D9" s="69" t="s">
        <v>44</v>
      </c>
      <c r="E9" s="69" t="s">
        <v>43</v>
      </c>
      <c r="F9" s="69" t="s">
        <v>45</v>
      </c>
      <c r="G9" s="36" t="s">
        <v>10</v>
      </c>
      <c r="H9" s="23" t="s">
        <v>11</v>
      </c>
      <c r="I9" s="36" t="s">
        <v>12</v>
      </c>
      <c r="J9" s="23" t="s">
        <v>13</v>
      </c>
      <c r="K9" s="23" t="s">
        <v>14</v>
      </c>
      <c r="L9" s="23" t="s">
        <v>15</v>
      </c>
      <c r="M9" s="23" t="s">
        <v>16</v>
      </c>
      <c r="N9" s="35" t="s">
        <v>17</v>
      </c>
      <c r="O9" s="23" t="s">
        <v>18</v>
      </c>
    </row>
    <row r="10" spans="1:15" s="24" customFormat="1" ht="15">
      <c r="A10" s="84" t="s">
        <v>56</v>
      </c>
      <c r="B10" s="85" t="s">
        <v>57</v>
      </c>
      <c r="C10" s="102" t="s">
        <v>60</v>
      </c>
      <c r="D10" s="81">
        <v>0</v>
      </c>
      <c r="E10" s="97">
        <v>1.5</v>
      </c>
      <c r="F10" s="98">
        <f>D10*E10</f>
        <v>0</v>
      </c>
      <c r="G10" s="38"/>
      <c r="H10" s="103"/>
      <c r="I10" s="38"/>
      <c r="J10" s="27"/>
      <c r="K10" s="27">
        <v>8</v>
      </c>
      <c r="L10" s="29">
        <f>SUM(Total!D8:G8)</f>
        <v>14</v>
      </c>
      <c r="M10" s="81">
        <v>0</v>
      </c>
      <c r="N10" s="40"/>
      <c r="O10" s="41"/>
    </row>
    <row r="11" spans="1:15" s="24" customFormat="1" ht="45">
      <c r="A11" s="71" t="s">
        <v>46</v>
      </c>
      <c r="B11" s="72" t="s">
        <v>38</v>
      </c>
      <c r="C11" s="73" t="s">
        <v>22</v>
      </c>
      <c r="D11" s="37">
        <v>0.003472222222222222</v>
      </c>
      <c r="E11" s="97">
        <v>1.5</v>
      </c>
      <c r="F11" s="98">
        <f aca="true" t="shared" si="0" ref="F11:F16">D11*E11</f>
        <v>0.005208333333333333</v>
      </c>
      <c r="G11" s="38"/>
      <c r="H11" s="39"/>
      <c r="I11" s="38"/>
      <c r="J11" s="27"/>
      <c r="K11" s="27">
        <v>8</v>
      </c>
      <c r="L11" s="29">
        <f>SUM(Total!D9:G9)</f>
        <v>19</v>
      </c>
      <c r="M11" s="37">
        <v>0.003472222222222222</v>
      </c>
      <c r="N11" s="40"/>
      <c r="O11" s="41"/>
    </row>
    <row r="12" spans="1:15" s="24" customFormat="1" ht="15">
      <c r="A12" s="28" t="s">
        <v>65</v>
      </c>
      <c r="B12" s="27">
        <v>88</v>
      </c>
      <c r="C12" s="28" t="s">
        <v>66</v>
      </c>
      <c r="D12" s="37">
        <v>0.006944444444444444</v>
      </c>
      <c r="E12" s="97">
        <v>1.5</v>
      </c>
      <c r="F12" s="98">
        <f t="shared" si="0"/>
        <v>0.010416666666666666</v>
      </c>
      <c r="G12" s="38"/>
      <c r="H12" s="39"/>
      <c r="I12" s="38"/>
      <c r="J12" s="27"/>
      <c r="K12" s="27">
        <v>8</v>
      </c>
      <c r="L12" s="29">
        <f>SUM(Total!D10:G10)</f>
        <v>32</v>
      </c>
      <c r="M12" s="37">
        <v>0.006944444444444444</v>
      </c>
      <c r="N12" s="40"/>
      <c r="O12" s="41"/>
    </row>
    <row r="13" spans="1:15" s="24" customFormat="1" ht="15">
      <c r="A13" s="28" t="s">
        <v>67</v>
      </c>
      <c r="B13" s="27">
        <v>6866</v>
      </c>
      <c r="C13" s="28" t="s">
        <v>68</v>
      </c>
      <c r="D13" s="99">
        <v>0.010416666666666666</v>
      </c>
      <c r="E13" s="97">
        <v>1.5</v>
      </c>
      <c r="F13" s="98">
        <f t="shared" si="0"/>
        <v>0.015625</v>
      </c>
      <c r="G13" s="38"/>
      <c r="H13" s="39"/>
      <c r="I13" s="38"/>
      <c r="J13" s="27"/>
      <c r="K13" s="27">
        <v>8</v>
      </c>
      <c r="L13" s="29">
        <f>SUM(Total!D11:G11)</f>
        <v>32</v>
      </c>
      <c r="M13" s="99">
        <v>0.010416666666666666</v>
      </c>
      <c r="N13" s="40"/>
      <c r="O13" s="41"/>
    </row>
    <row r="14" spans="1:15" s="24" customFormat="1" ht="15">
      <c r="A14" s="28" t="s">
        <v>58</v>
      </c>
      <c r="B14" s="27">
        <v>35000</v>
      </c>
      <c r="C14" s="28" t="s">
        <v>59</v>
      </c>
      <c r="D14" s="77">
        <v>0.012499999999999999</v>
      </c>
      <c r="E14" s="97">
        <v>1.5</v>
      </c>
      <c r="F14" s="98">
        <f t="shared" si="0"/>
        <v>0.01875</v>
      </c>
      <c r="G14" s="38"/>
      <c r="H14" s="39"/>
      <c r="I14" s="38"/>
      <c r="J14" s="27"/>
      <c r="K14" s="27">
        <v>8</v>
      </c>
      <c r="L14" s="29">
        <f>SUM(Total!D12:G12)</f>
        <v>29</v>
      </c>
      <c r="M14" s="77">
        <v>0.012499999999999999</v>
      </c>
      <c r="N14" s="40"/>
      <c r="O14" s="41"/>
    </row>
    <row r="15" spans="1:15" s="24" customFormat="1" ht="15">
      <c r="A15" s="88" t="s">
        <v>62</v>
      </c>
      <c r="B15" s="30">
        <v>3805</v>
      </c>
      <c r="C15" s="88" t="s">
        <v>61</v>
      </c>
      <c r="D15" s="89">
        <v>0.027083333333333334</v>
      </c>
      <c r="E15" s="97">
        <v>1.5</v>
      </c>
      <c r="F15" s="98">
        <f t="shared" si="0"/>
        <v>0.040625</v>
      </c>
      <c r="G15" s="38"/>
      <c r="H15" s="39"/>
      <c r="I15" s="38"/>
      <c r="J15" s="27"/>
      <c r="K15" s="27">
        <v>8</v>
      </c>
      <c r="L15" s="29">
        <f>SUM(Total!D13:G13)</f>
        <v>24</v>
      </c>
      <c r="M15" s="89">
        <v>0.027083333333333334</v>
      </c>
      <c r="N15" s="40"/>
      <c r="O15" s="41"/>
    </row>
    <row r="16" spans="1:15" s="24" customFormat="1" ht="15">
      <c r="A16" s="88" t="s">
        <v>33</v>
      </c>
      <c r="B16" s="30">
        <v>2679</v>
      </c>
      <c r="C16" s="88" t="s">
        <v>34</v>
      </c>
      <c r="D16" s="100">
        <v>0.016666666666666666</v>
      </c>
      <c r="E16" s="97">
        <v>1.5</v>
      </c>
      <c r="F16" s="98">
        <f t="shared" si="0"/>
        <v>0.025</v>
      </c>
      <c r="G16" s="38"/>
      <c r="H16" s="39"/>
      <c r="I16" s="38"/>
      <c r="J16" s="27"/>
      <c r="K16" s="27">
        <v>8</v>
      </c>
      <c r="L16" s="29">
        <f>SUM(Total!D14:G14)</f>
        <v>32</v>
      </c>
      <c r="M16" s="100">
        <v>0.016666666666666666</v>
      </c>
      <c r="N16" s="40"/>
      <c r="O16" s="41"/>
    </row>
    <row r="17" spans="1:15" s="24" customFormat="1" ht="15">
      <c r="A17" s="88" t="s">
        <v>19</v>
      </c>
      <c r="B17" s="30">
        <v>610</v>
      </c>
      <c r="C17" s="88" t="s">
        <v>20</v>
      </c>
      <c r="D17" s="100">
        <v>0.018055555555555557</v>
      </c>
      <c r="E17" s="97">
        <v>1.5</v>
      </c>
      <c r="F17" s="98">
        <f>D17*E17</f>
        <v>0.027083333333333334</v>
      </c>
      <c r="G17" s="38"/>
      <c r="H17" s="39"/>
      <c r="I17" s="38"/>
      <c r="J17" s="27"/>
      <c r="K17" s="27">
        <v>8</v>
      </c>
      <c r="L17" s="29">
        <f>SUM(Total!D15:G15)</f>
        <v>32</v>
      </c>
      <c r="M17" s="100">
        <v>0.018055555555555557</v>
      </c>
      <c r="N17" s="40"/>
      <c r="O17" s="63"/>
    </row>
    <row r="18" spans="1:15" s="24" customFormat="1" ht="15">
      <c r="A18" s="88"/>
      <c r="B18" s="30"/>
      <c r="C18" s="88"/>
      <c r="D18" s="89"/>
      <c r="E18" s="70"/>
      <c r="F18" s="37"/>
      <c r="G18" s="38"/>
      <c r="H18" s="95"/>
      <c r="I18" s="38"/>
      <c r="J18" s="30"/>
      <c r="K18" s="27"/>
      <c r="L18" s="29"/>
      <c r="M18" s="89"/>
      <c r="N18" s="57"/>
      <c r="O18" s="63"/>
    </row>
    <row r="19" spans="1:15" s="24" customFormat="1" ht="15">
      <c r="A19" s="88"/>
      <c r="B19" s="30"/>
      <c r="C19" s="88"/>
      <c r="D19" s="89"/>
      <c r="E19" s="70"/>
      <c r="F19" s="37"/>
      <c r="G19" s="94"/>
      <c r="H19" s="95"/>
      <c r="I19" s="94"/>
      <c r="J19" s="30"/>
      <c r="K19" s="27"/>
      <c r="L19" s="29"/>
      <c r="M19" s="89"/>
      <c r="N19" s="57"/>
      <c r="O19" s="63"/>
    </row>
    <row r="20" spans="1:15" s="24" customFormat="1" ht="15">
      <c r="A20" s="33"/>
      <c r="B20" s="34"/>
      <c r="C20" s="33"/>
      <c r="D20" s="68"/>
      <c r="E20" s="68"/>
      <c r="F20" s="68"/>
      <c r="G20" s="45"/>
      <c r="H20" s="34"/>
      <c r="I20" s="45"/>
      <c r="J20" s="33"/>
      <c r="K20" s="34"/>
      <c r="L20" s="34"/>
      <c r="M20" s="44"/>
      <c r="N20" s="46"/>
      <c r="O20" s="47"/>
    </row>
    <row r="21" spans="1:14" ht="15.75">
      <c r="A21" s="14"/>
      <c r="B21" s="15"/>
      <c r="C21" s="14"/>
      <c r="D21" s="16"/>
      <c r="E21" s="16"/>
      <c r="F21" s="16"/>
      <c r="G21" s="15"/>
      <c r="H21" s="17"/>
      <c r="I21" s="14"/>
      <c r="J21" s="15"/>
      <c r="K21" s="15"/>
      <c r="L21" s="16"/>
      <c r="M21" s="16"/>
      <c r="N21" s="16"/>
    </row>
    <row r="22" spans="1:14" ht="15.75">
      <c r="A22" s="3" t="s">
        <v>35</v>
      </c>
      <c r="B22" s="2"/>
      <c r="C22" s="2"/>
      <c r="D22" s="4"/>
      <c r="E22" s="4"/>
      <c r="F22" s="4"/>
      <c r="G22" s="4"/>
      <c r="H22" s="6"/>
      <c r="I22" s="2"/>
      <c r="J22" s="4"/>
      <c r="K22" s="4"/>
      <c r="L22" s="4"/>
      <c r="M22" s="13"/>
      <c r="N22" s="4"/>
    </row>
    <row r="23" spans="1:15" s="24" customFormat="1" ht="30">
      <c r="A23" s="22" t="s">
        <v>7</v>
      </c>
      <c r="B23" s="23" t="s">
        <v>8</v>
      </c>
      <c r="C23" s="22" t="s">
        <v>9</v>
      </c>
      <c r="D23" s="69" t="s">
        <v>44</v>
      </c>
      <c r="E23" s="69" t="s">
        <v>43</v>
      </c>
      <c r="F23" s="69" t="s">
        <v>45</v>
      </c>
      <c r="G23" s="36" t="s">
        <v>10</v>
      </c>
      <c r="H23" s="23" t="s">
        <v>11</v>
      </c>
      <c r="I23" s="36" t="s">
        <v>12</v>
      </c>
      <c r="J23" s="23" t="s">
        <v>13</v>
      </c>
      <c r="K23" s="23" t="s">
        <v>14</v>
      </c>
      <c r="L23" s="23" t="s">
        <v>15</v>
      </c>
      <c r="M23" s="23" t="s">
        <v>16</v>
      </c>
      <c r="N23" s="35" t="s">
        <v>17</v>
      </c>
      <c r="O23" s="23" t="s">
        <v>18</v>
      </c>
    </row>
    <row r="24" spans="1:15" s="24" customFormat="1" ht="15" customHeight="1">
      <c r="A24" s="90" t="s">
        <v>48</v>
      </c>
      <c r="B24" s="74" t="s">
        <v>49</v>
      </c>
      <c r="C24" s="73" t="s">
        <v>50</v>
      </c>
      <c r="D24" s="37">
        <v>0</v>
      </c>
      <c r="E24" s="70">
        <v>1.5</v>
      </c>
      <c r="F24" s="37">
        <f aca="true" t="shared" si="1" ref="F24:F31">D24*E24</f>
        <v>0</v>
      </c>
      <c r="G24" s="38"/>
      <c r="H24" s="30"/>
      <c r="I24" s="38"/>
      <c r="J24" s="30"/>
      <c r="K24" s="27">
        <v>8</v>
      </c>
      <c r="L24" s="29">
        <f>SUM(Total!D21:G21)</f>
        <v>32</v>
      </c>
      <c r="M24" s="37">
        <v>0</v>
      </c>
      <c r="N24" s="40"/>
      <c r="O24" s="43"/>
    </row>
    <row r="25" spans="1:15" s="24" customFormat="1" ht="15">
      <c r="A25" s="91" t="s">
        <v>54</v>
      </c>
      <c r="B25" s="27">
        <v>1925</v>
      </c>
      <c r="C25" s="28" t="s">
        <v>55</v>
      </c>
      <c r="D25" s="37">
        <v>0.002777777777777778</v>
      </c>
      <c r="E25" s="70">
        <v>1.5</v>
      </c>
      <c r="F25" s="37">
        <v>0</v>
      </c>
      <c r="G25" s="38"/>
      <c r="H25" s="30"/>
      <c r="I25" s="38"/>
      <c r="J25" s="30"/>
      <c r="K25" s="27">
        <v>8</v>
      </c>
      <c r="L25" s="29">
        <f>SUM(Total!D22:G22)</f>
        <v>22</v>
      </c>
      <c r="M25" s="37">
        <v>0.002777777777777778</v>
      </c>
      <c r="N25" s="40"/>
      <c r="O25" s="43"/>
    </row>
    <row r="26" spans="1:15" s="24" customFormat="1" ht="15">
      <c r="A26" s="75" t="s">
        <v>63</v>
      </c>
      <c r="B26" s="76">
        <v>61</v>
      </c>
      <c r="C26" s="75" t="s">
        <v>64</v>
      </c>
      <c r="D26" s="37">
        <v>0.0006944444444444445</v>
      </c>
      <c r="E26" s="70">
        <v>1.5</v>
      </c>
      <c r="F26" s="37">
        <f t="shared" si="1"/>
        <v>0.0010416666666666667</v>
      </c>
      <c r="G26" s="38"/>
      <c r="H26" s="27"/>
      <c r="I26" s="38"/>
      <c r="J26" s="27"/>
      <c r="K26" s="27">
        <v>8</v>
      </c>
      <c r="L26" s="29">
        <f>SUM(Total!D23:G23)</f>
        <v>32</v>
      </c>
      <c r="M26" s="37">
        <v>0.0006944444444444445</v>
      </c>
      <c r="N26" s="40"/>
      <c r="O26" s="42"/>
    </row>
    <row r="27" spans="1:15" s="24" customFormat="1" ht="15">
      <c r="A27" s="90" t="s">
        <v>51</v>
      </c>
      <c r="B27" s="74">
        <v>4655</v>
      </c>
      <c r="C27" s="73" t="s">
        <v>42</v>
      </c>
      <c r="D27" s="37">
        <v>0.010416666666666666</v>
      </c>
      <c r="E27" s="70">
        <v>1.5</v>
      </c>
      <c r="F27" s="37">
        <f t="shared" si="1"/>
        <v>0.015625</v>
      </c>
      <c r="G27" s="38">
        <v>0.16980324074074074</v>
      </c>
      <c r="H27" s="103">
        <v>2</v>
      </c>
      <c r="I27" s="38">
        <f>G27-F27</f>
        <v>0.15417824074074074</v>
      </c>
      <c r="J27" s="27">
        <v>1</v>
      </c>
      <c r="K27" s="27">
        <v>1</v>
      </c>
      <c r="L27" s="29">
        <f>SUM(Total!D24:G24)</f>
        <v>10</v>
      </c>
      <c r="M27" s="37">
        <v>0.009722222222222222</v>
      </c>
      <c r="N27" s="57" t="s">
        <v>81</v>
      </c>
      <c r="O27" s="41"/>
    </row>
    <row r="28" spans="1:15" s="67" customFormat="1" ht="15">
      <c r="A28" s="92" t="s">
        <v>41</v>
      </c>
      <c r="B28" s="87" t="s">
        <v>40</v>
      </c>
      <c r="C28" s="86" t="s">
        <v>47</v>
      </c>
      <c r="D28" s="37">
        <v>0.004861111111111111</v>
      </c>
      <c r="E28" s="70">
        <v>1.5</v>
      </c>
      <c r="F28" s="37">
        <f t="shared" si="1"/>
        <v>0.007291666666666667</v>
      </c>
      <c r="G28" s="38"/>
      <c r="H28" s="65"/>
      <c r="I28" s="38"/>
      <c r="J28" s="65"/>
      <c r="K28" s="27">
        <v>8</v>
      </c>
      <c r="L28" s="29">
        <f>SUM(Total!D25:G25)</f>
        <v>32</v>
      </c>
      <c r="M28" s="37">
        <v>0.004861111111111111</v>
      </c>
      <c r="N28" s="40"/>
      <c r="O28" s="66"/>
    </row>
    <row r="29" spans="1:15" s="24" customFormat="1" ht="15">
      <c r="A29" s="90" t="s">
        <v>36</v>
      </c>
      <c r="B29" s="74">
        <v>15</v>
      </c>
      <c r="C29" s="73" t="s">
        <v>37</v>
      </c>
      <c r="D29" s="37">
        <v>0.009027777777777779</v>
      </c>
      <c r="E29" s="70">
        <v>1.5</v>
      </c>
      <c r="F29" s="37">
        <f t="shared" si="1"/>
        <v>0.013541666666666667</v>
      </c>
      <c r="G29" s="38"/>
      <c r="H29" s="27"/>
      <c r="I29" s="38"/>
      <c r="J29" s="27"/>
      <c r="K29" s="27">
        <v>8</v>
      </c>
      <c r="L29" s="29">
        <f>SUM(Total!D26:G26)</f>
        <v>32</v>
      </c>
      <c r="M29" s="37">
        <v>0.009027777777777779</v>
      </c>
      <c r="N29" s="40"/>
      <c r="O29" s="42"/>
    </row>
    <row r="30" spans="1:15" s="24" customFormat="1" ht="15">
      <c r="A30" s="90" t="s">
        <v>21</v>
      </c>
      <c r="B30" s="74">
        <v>2939</v>
      </c>
      <c r="C30" s="73" t="s">
        <v>22</v>
      </c>
      <c r="D30" s="37">
        <v>0.012499999999999999</v>
      </c>
      <c r="E30" s="70">
        <v>1.5</v>
      </c>
      <c r="F30" s="37">
        <f t="shared" si="1"/>
        <v>0.01875</v>
      </c>
      <c r="G30" s="38"/>
      <c r="H30" s="27"/>
      <c r="I30" s="38"/>
      <c r="J30" s="27"/>
      <c r="K30" s="27">
        <v>8</v>
      </c>
      <c r="L30" s="29">
        <f>SUM(Total!D27:G27)</f>
        <v>32</v>
      </c>
      <c r="M30" s="37">
        <v>0.012499999999999999</v>
      </c>
      <c r="N30" s="40"/>
      <c r="O30" s="42"/>
    </row>
    <row r="31" spans="1:15" s="24" customFormat="1" ht="15">
      <c r="A31" s="93" t="s">
        <v>53</v>
      </c>
      <c r="B31" s="76">
        <v>6878</v>
      </c>
      <c r="C31" s="75" t="s">
        <v>52</v>
      </c>
      <c r="D31" s="96">
        <v>0.019444444444444445</v>
      </c>
      <c r="E31" s="70">
        <v>1.5</v>
      </c>
      <c r="F31" s="37">
        <f t="shared" si="1"/>
        <v>0.029166666666666667</v>
      </c>
      <c r="G31" s="38"/>
      <c r="H31" s="30"/>
      <c r="I31" s="38"/>
      <c r="J31" s="30"/>
      <c r="K31" s="27">
        <v>8</v>
      </c>
      <c r="L31" s="29">
        <f>SUM(Total!D28:G28)</f>
        <v>32</v>
      </c>
      <c r="M31" s="96">
        <v>0.019444444444444445</v>
      </c>
      <c r="N31" s="57"/>
      <c r="O31" s="43"/>
    </row>
    <row r="32" spans="1:15" s="24" customFormat="1" ht="15">
      <c r="A32" s="88" t="s">
        <v>73</v>
      </c>
      <c r="B32" s="30">
        <v>7821</v>
      </c>
      <c r="C32" s="88" t="s">
        <v>82</v>
      </c>
      <c r="D32" s="101">
        <v>0</v>
      </c>
      <c r="E32" s="70">
        <v>1.5</v>
      </c>
      <c r="F32" s="37">
        <f>D32*E32</f>
        <v>0</v>
      </c>
      <c r="G32" s="79">
        <v>0.16071759259259258</v>
      </c>
      <c r="H32" s="103">
        <v>1</v>
      </c>
      <c r="I32" s="38">
        <f>G32-F32</f>
        <v>0.16071759259259258</v>
      </c>
      <c r="J32" s="27">
        <v>2</v>
      </c>
      <c r="K32" s="27">
        <v>2</v>
      </c>
      <c r="L32" s="29">
        <f>SUM(Total!D29:G29)</f>
        <v>8</v>
      </c>
      <c r="M32" s="101">
        <v>0</v>
      </c>
      <c r="N32" s="40"/>
      <c r="O32" s="63"/>
    </row>
    <row r="33" spans="1:15" s="24" customFormat="1" ht="15">
      <c r="A33" s="28"/>
      <c r="B33" s="27"/>
      <c r="C33" s="28"/>
      <c r="D33" s="80"/>
      <c r="E33" s="78"/>
      <c r="F33" s="80"/>
      <c r="G33" s="79"/>
      <c r="H33" s="39"/>
      <c r="I33" s="79"/>
      <c r="J33" s="27"/>
      <c r="K33" s="27"/>
      <c r="L33" s="27"/>
      <c r="M33" s="80"/>
      <c r="N33" s="40"/>
      <c r="O33" s="63"/>
    </row>
    <row r="34" spans="1:15" s="24" customFormat="1" ht="15">
      <c r="A34" s="33"/>
      <c r="B34" s="34"/>
      <c r="C34" s="33"/>
      <c r="D34" s="44"/>
      <c r="E34" s="44"/>
      <c r="F34" s="44"/>
      <c r="G34" s="45"/>
      <c r="H34" s="34"/>
      <c r="I34" s="45"/>
      <c r="J34" s="33"/>
      <c r="K34" s="34"/>
      <c r="L34" s="34"/>
      <c r="M34" s="44"/>
      <c r="N34" s="46"/>
      <c r="O34" s="47"/>
    </row>
  </sheetData>
  <sheetProtection/>
  <printOptions/>
  <pageMargins left="0.75" right="0.75" top="0.54" bottom="0.63" header="0.5" footer="0.34"/>
  <pageSetup fitToHeight="1" fitToWidth="1" horizontalDpi="360" verticalDpi="360" orientation="landscape" paperSize="9" scale="67" r:id="rId1"/>
  <headerFooter alignWithMargins="0">
    <oddHeader>&amp;C&amp;"Times New Roman,Bold"&amp;22Parramatta River Sailing Club
&amp;16Race Results</oddHeader>
    <oddFooter>&amp;R&amp;"Times New Roman,Regular"&amp;D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zoomScalePageLayoutView="0" workbookViewId="0" topLeftCell="A1">
      <selection activeCell="S24" sqref="S24"/>
    </sheetView>
  </sheetViews>
  <sheetFormatPr defaultColWidth="9.140625" defaultRowHeight="12.75"/>
  <cols>
    <col min="1" max="1" width="22.140625" style="0" customWidth="1"/>
    <col min="2" max="2" width="9.140625" style="5" customWidth="1"/>
    <col min="3" max="3" width="14.57421875" style="0" customWidth="1"/>
    <col min="4" max="7" width="9.140625" style="5" customWidth="1"/>
    <col min="10" max="13" width="9.140625" style="5" customWidth="1"/>
  </cols>
  <sheetData>
    <row r="1" spans="1:2" ht="12.75">
      <c r="A1" s="1"/>
      <c r="B1" s="11"/>
    </row>
    <row r="2" spans="1:12" ht="15.75">
      <c r="A2" s="3" t="s">
        <v>32</v>
      </c>
      <c r="B2" s="12"/>
      <c r="J2" s="11"/>
      <c r="K2" s="11"/>
      <c r="L2" s="11"/>
    </row>
    <row r="3" spans="1:12" ht="15.75">
      <c r="A3" s="3" t="str">
        <f>'Race 1'!B2</f>
        <v>Special Trophies 2020/2021</v>
      </c>
      <c r="B3" s="11"/>
      <c r="J3" s="11"/>
      <c r="K3" s="11"/>
      <c r="L3" s="11"/>
    </row>
    <row r="4" spans="1:2" ht="12.75">
      <c r="A4" s="1"/>
      <c r="B4" s="11"/>
    </row>
    <row r="5" spans="1:13" ht="12.75">
      <c r="A5" s="1"/>
      <c r="B5" s="11"/>
      <c r="C5" s="1"/>
      <c r="D5" s="11"/>
      <c r="E5" s="11"/>
      <c r="F5" s="11"/>
      <c r="G5" s="11"/>
      <c r="H5" s="1"/>
      <c r="I5" s="1"/>
      <c r="J5" s="11"/>
      <c r="K5" s="11"/>
      <c r="L5" s="11"/>
      <c r="M5" s="11"/>
    </row>
    <row r="6" spans="1:13" ht="15.75">
      <c r="A6" s="3" t="s">
        <v>6</v>
      </c>
      <c r="B6" s="11"/>
      <c r="D6" s="11"/>
      <c r="E6" s="11"/>
      <c r="F6" s="11"/>
      <c r="G6" s="11"/>
      <c r="H6" s="1"/>
      <c r="I6" s="1"/>
      <c r="J6" s="11"/>
      <c r="K6" s="11"/>
      <c r="L6" s="11"/>
      <c r="M6" s="11"/>
    </row>
    <row r="7" spans="1:13" s="32" customFormat="1" ht="45">
      <c r="A7" s="31" t="s">
        <v>7</v>
      </c>
      <c r="B7" s="23" t="s">
        <v>8</v>
      </c>
      <c r="C7" s="31" t="s">
        <v>9</v>
      </c>
      <c r="D7" s="23" t="s">
        <v>23</v>
      </c>
      <c r="E7" s="23" t="s">
        <v>24</v>
      </c>
      <c r="F7" s="23" t="s">
        <v>25</v>
      </c>
      <c r="G7" s="23" t="s">
        <v>26</v>
      </c>
      <c r="H7" s="23" t="s">
        <v>27</v>
      </c>
      <c r="I7" s="23" t="s">
        <v>69</v>
      </c>
      <c r="J7" s="23" t="s">
        <v>28</v>
      </c>
      <c r="K7" s="23" t="s">
        <v>31</v>
      </c>
      <c r="L7" s="23" t="s">
        <v>29</v>
      </c>
      <c r="M7" s="23" t="s">
        <v>30</v>
      </c>
    </row>
    <row r="8" spans="1:13" s="24" customFormat="1" ht="15.75" customHeight="1">
      <c r="A8" s="25" t="str">
        <f>'Race 1'!A10</f>
        <v>Still Festering</v>
      </c>
      <c r="B8" s="29" t="str">
        <f>'Race 1'!B10</f>
        <v>M106</v>
      </c>
      <c r="C8" s="25" t="str">
        <f>'Race 1'!C10</f>
        <v>P. O'Brien et. al</v>
      </c>
      <c r="D8" s="26">
        <f>'Race 1'!K10</f>
        <v>1</v>
      </c>
      <c r="E8" s="26">
        <f>'Race 2'!K10</f>
        <v>2</v>
      </c>
      <c r="F8" s="26">
        <f>'Race 3'!K10</f>
        <v>3</v>
      </c>
      <c r="G8" s="26">
        <f>'Race 4'!K10</f>
        <v>8</v>
      </c>
      <c r="H8" s="26"/>
      <c r="I8" s="26"/>
      <c r="J8" s="26">
        <f>SUM(D8:I8)</f>
        <v>14</v>
      </c>
      <c r="K8" s="26"/>
      <c r="L8" s="59"/>
      <c r="M8" s="59"/>
    </row>
    <row r="9" spans="1:13" s="83" customFormat="1" ht="15">
      <c r="A9" s="25" t="str">
        <f>'Race 1'!A11</f>
        <v>League of Extraordinary Gentlemen</v>
      </c>
      <c r="B9" s="29" t="str">
        <f>'Race 1'!B11</f>
        <v>R51</v>
      </c>
      <c r="C9" s="25" t="str">
        <f>'Race 1'!C11</f>
        <v>B. Wilson</v>
      </c>
      <c r="D9" s="26">
        <f>'Race 1'!K11</f>
        <v>2</v>
      </c>
      <c r="E9" s="26">
        <f>'Race 2'!K11</f>
        <v>1</v>
      </c>
      <c r="F9" s="26">
        <f>'Race 3'!K11</f>
        <v>8</v>
      </c>
      <c r="G9" s="26">
        <f>'Race 4'!K11</f>
        <v>8</v>
      </c>
      <c r="H9" s="26"/>
      <c r="I9" s="26"/>
      <c r="J9" s="26">
        <f aca="true" t="shared" si="0" ref="J9:J15">SUM(D9:I9)</f>
        <v>19</v>
      </c>
      <c r="K9" s="26"/>
      <c r="L9" s="59"/>
      <c r="M9" s="82"/>
    </row>
    <row r="10" spans="1:13" s="24" customFormat="1" ht="15">
      <c r="A10" s="25" t="str">
        <f>'Race 1'!A12</f>
        <v>Van Demon</v>
      </c>
      <c r="B10" s="29">
        <f>'Race 1'!B12</f>
        <v>88</v>
      </c>
      <c r="C10" s="25" t="str">
        <f>'Race 1'!C12</f>
        <v>S. Deane</v>
      </c>
      <c r="D10" s="26">
        <f>'Race 1'!K12</f>
        <v>8</v>
      </c>
      <c r="E10" s="26">
        <f>'Race 2'!K12</f>
        <v>8</v>
      </c>
      <c r="F10" s="26">
        <f>'Race 3'!K12</f>
        <v>8</v>
      </c>
      <c r="G10" s="26">
        <f>'Race 4'!K12</f>
        <v>8</v>
      </c>
      <c r="H10" s="26"/>
      <c r="I10" s="26"/>
      <c r="J10" s="26">
        <f t="shared" si="0"/>
        <v>32</v>
      </c>
      <c r="K10" s="26"/>
      <c r="L10" s="59"/>
      <c r="M10" s="60"/>
    </row>
    <row r="11" spans="1:13" s="24" customFormat="1" ht="15">
      <c r="A11" s="25" t="str">
        <f>'Race 1'!A13</f>
        <v>G Major</v>
      </c>
      <c r="B11" s="29">
        <f>'Race 1'!B13</f>
        <v>6866</v>
      </c>
      <c r="C11" s="25" t="str">
        <f>'Race 1'!C13</f>
        <v>R. Tickner</v>
      </c>
      <c r="D11" s="26">
        <f>'Race 1'!K13</f>
        <v>8</v>
      </c>
      <c r="E11" s="26">
        <f>'Race 2'!K13</f>
        <v>8</v>
      </c>
      <c r="F11" s="26">
        <f>'Race 3'!K13</f>
        <v>8</v>
      </c>
      <c r="G11" s="26">
        <f>'Race 4'!K13</f>
        <v>8</v>
      </c>
      <c r="H11" s="26"/>
      <c r="I11" s="26"/>
      <c r="J11" s="26">
        <f t="shared" si="0"/>
        <v>32</v>
      </c>
      <c r="K11" s="26"/>
      <c r="L11" s="59"/>
      <c r="M11" s="60"/>
    </row>
    <row r="12" spans="1:13" s="24" customFormat="1" ht="15">
      <c r="A12" s="25" t="str">
        <f>'Race 1'!A14</f>
        <v>Next Light</v>
      </c>
      <c r="B12" s="29">
        <f>'Race 1'!B14</f>
        <v>35000</v>
      </c>
      <c r="C12" s="25" t="str">
        <f>'Race 1'!C14</f>
        <v>M. Rutherford</v>
      </c>
      <c r="D12" s="26">
        <f>'Race 1'!K14</f>
        <v>5</v>
      </c>
      <c r="E12" s="26">
        <f>'Race 2'!K14</f>
        <v>8</v>
      </c>
      <c r="F12" s="26">
        <f>'Race 3'!K14</f>
        <v>8</v>
      </c>
      <c r="G12" s="26">
        <f>'Race 4'!K14</f>
        <v>8</v>
      </c>
      <c r="H12" s="26"/>
      <c r="I12" s="26"/>
      <c r="J12" s="26">
        <f t="shared" si="0"/>
        <v>29</v>
      </c>
      <c r="K12" s="26"/>
      <c r="L12" s="59"/>
      <c r="M12" s="60"/>
    </row>
    <row r="13" spans="1:13" s="24" customFormat="1" ht="15">
      <c r="A13" s="25" t="str">
        <f>'Race 1'!A15</f>
        <v>Black Velvet</v>
      </c>
      <c r="B13" s="29">
        <f>'Race 1'!B15</f>
        <v>3805</v>
      </c>
      <c r="C13" s="25" t="str">
        <f>'Race 1'!C15</f>
        <v>C. Legg</v>
      </c>
      <c r="D13" s="26">
        <f>'Race 1'!K15</f>
        <v>5</v>
      </c>
      <c r="E13" s="26">
        <f>'Race 2'!K15</f>
        <v>8</v>
      </c>
      <c r="F13" s="26">
        <f>'Race 3'!K15</f>
        <v>3</v>
      </c>
      <c r="G13" s="26">
        <f>'Race 4'!K15</f>
        <v>8</v>
      </c>
      <c r="H13" s="26"/>
      <c r="I13" s="26"/>
      <c r="J13" s="26">
        <f t="shared" si="0"/>
        <v>24</v>
      </c>
      <c r="K13" s="26"/>
      <c r="L13" s="59"/>
      <c r="M13" s="60"/>
    </row>
    <row r="14" spans="1:13" s="24" customFormat="1" ht="15">
      <c r="A14" s="25" t="str">
        <f>'Race 1'!A16</f>
        <v>Myuna 111</v>
      </c>
      <c r="B14" s="29">
        <f>'Race 1'!B16</f>
        <v>2679</v>
      </c>
      <c r="C14" s="25" t="str">
        <f>'Race 1'!C16</f>
        <v>M.Trask</v>
      </c>
      <c r="D14" s="26">
        <f>'Race 1'!K16</f>
        <v>8</v>
      </c>
      <c r="E14" s="26">
        <f>'Race 2'!K16</f>
        <v>8</v>
      </c>
      <c r="F14" s="26">
        <f>'Race 3'!K16</f>
        <v>8</v>
      </c>
      <c r="G14" s="26">
        <f>'Race 4'!K16</f>
        <v>8</v>
      </c>
      <c r="H14" s="26"/>
      <c r="I14" s="26"/>
      <c r="J14" s="26">
        <f t="shared" si="0"/>
        <v>32</v>
      </c>
      <c r="K14" s="26"/>
      <c r="L14" s="59"/>
      <c r="M14" s="60"/>
    </row>
    <row r="15" spans="1:13" s="24" customFormat="1" ht="15">
      <c r="A15" s="25" t="str">
        <f>'Race 1'!A17</f>
        <v>Hot Stuff</v>
      </c>
      <c r="B15" s="29">
        <f>'Race 1'!B17</f>
        <v>610</v>
      </c>
      <c r="C15" s="25" t="str">
        <f>'Race 1'!C17</f>
        <v>L. Player</v>
      </c>
      <c r="D15" s="26">
        <f>'Race 1'!K17</f>
        <v>8</v>
      </c>
      <c r="E15" s="26">
        <f>'Race 2'!K17</f>
        <v>8</v>
      </c>
      <c r="F15" s="26">
        <f>'Race 3'!K17</f>
        <v>8</v>
      </c>
      <c r="G15" s="26">
        <f>'Race 4'!K17</f>
        <v>8</v>
      </c>
      <c r="H15" s="26"/>
      <c r="I15" s="26"/>
      <c r="J15" s="26">
        <f t="shared" si="0"/>
        <v>32</v>
      </c>
      <c r="K15" s="26"/>
      <c r="L15" s="59"/>
      <c r="M15" s="60"/>
    </row>
    <row r="16" spans="1:13" s="24" customFormat="1" ht="15">
      <c r="A16" s="25"/>
      <c r="B16" s="29"/>
      <c r="C16" s="25"/>
      <c r="D16" s="26"/>
      <c r="E16" s="26"/>
      <c r="F16" s="26"/>
      <c r="G16" s="26"/>
      <c r="H16" s="26"/>
      <c r="I16" s="26"/>
      <c r="J16" s="26"/>
      <c r="K16" s="26"/>
      <c r="L16" s="59"/>
      <c r="M16" s="64"/>
    </row>
    <row r="17" spans="1:13" s="24" customFormat="1" ht="15">
      <c r="A17" s="33"/>
      <c r="B17" s="34"/>
      <c r="C17" s="33"/>
      <c r="D17" s="58"/>
      <c r="E17" s="58"/>
      <c r="F17" s="26"/>
      <c r="G17" s="58"/>
      <c r="H17" s="34"/>
      <c r="I17" s="34"/>
      <c r="J17" s="58"/>
      <c r="K17" s="58"/>
      <c r="L17" s="61"/>
      <c r="M17" s="61"/>
    </row>
    <row r="18" spans="1:13" ht="15.75">
      <c r="A18" s="18"/>
      <c r="B18" s="19"/>
      <c r="C18" s="18"/>
      <c r="D18" s="20"/>
      <c r="E18" s="20"/>
      <c r="F18" s="20"/>
      <c r="G18" s="20"/>
      <c r="H18" s="21"/>
      <c r="I18" s="21"/>
      <c r="J18" s="20"/>
      <c r="K18" s="20"/>
      <c r="L18" s="62"/>
      <c r="M18" s="62"/>
    </row>
    <row r="19" spans="1:12" ht="15.75">
      <c r="A19" s="3" t="s">
        <v>35</v>
      </c>
      <c r="B19" s="4"/>
      <c r="C19" s="2"/>
      <c r="D19" s="8"/>
      <c r="E19" s="6"/>
      <c r="F19" s="4"/>
      <c r="G19" s="6"/>
      <c r="H19" s="2"/>
      <c r="I19" s="2"/>
      <c r="J19" s="4"/>
      <c r="K19" s="13"/>
      <c r="L19" s="4"/>
    </row>
    <row r="20" spans="1:13" s="32" customFormat="1" ht="45">
      <c r="A20" s="31" t="s">
        <v>7</v>
      </c>
      <c r="B20" s="23" t="s">
        <v>8</v>
      </c>
      <c r="C20" s="31" t="s">
        <v>9</v>
      </c>
      <c r="D20" s="23" t="s">
        <v>23</v>
      </c>
      <c r="E20" s="23" t="s">
        <v>24</v>
      </c>
      <c r="F20" s="23" t="s">
        <v>25</v>
      </c>
      <c r="G20" s="23" t="s">
        <v>26</v>
      </c>
      <c r="H20" s="23" t="s">
        <v>27</v>
      </c>
      <c r="I20" s="23" t="s">
        <v>69</v>
      </c>
      <c r="J20" s="23" t="s">
        <v>28</v>
      </c>
      <c r="K20" s="23" t="s">
        <v>31</v>
      </c>
      <c r="L20" s="23" t="s">
        <v>29</v>
      </c>
      <c r="M20" s="23" t="s">
        <v>30</v>
      </c>
    </row>
    <row r="21" spans="1:13" s="24" customFormat="1" ht="15">
      <c r="A21" s="25" t="str">
        <f>'Race 1'!A24</f>
        <v>Blur</v>
      </c>
      <c r="B21" s="29" t="str">
        <f>'Race 1'!B24</f>
        <v>G301</v>
      </c>
      <c r="C21" s="25" t="str">
        <f>'Race 1'!C24</f>
        <v>G. Levis</v>
      </c>
      <c r="D21" s="26">
        <f>'Race 1'!K24</f>
        <v>8</v>
      </c>
      <c r="E21" s="26">
        <f>'Race 2'!K24</f>
        <v>8</v>
      </c>
      <c r="F21" s="26">
        <f>'Race 3'!K24</f>
        <v>8</v>
      </c>
      <c r="G21" s="26">
        <f>'Race 4'!K24</f>
        <v>8</v>
      </c>
      <c r="H21" s="26"/>
      <c r="I21" s="26"/>
      <c r="J21" s="26">
        <f>SUM(D21:I21)</f>
        <v>32</v>
      </c>
      <c r="K21" s="26"/>
      <c r="L21" s="59"/>
      <c r="M21" s="60"/>
    </row>
    <row r="22" spans="1:13" s="24" customFormat="1" ht="15">
      <c r="A22" s="25" t="str">
        <f>'Race 1'!A25</f>
        <v>Farrago</v>
      </c>
      <c r="B22" s="29">
        <f>'Race 1'!B25</f>
        <v>1925</v>
      </c>
      <c r="C22" s="25" t="str">
        <f>'Race 1'!C25</f>
        <v>B. Heaton</v>
      </c>
      <c r="D22" s="26">
        <f>'Race 1'!K25</f>
        <v>8</v>
      </c>
      <c r="E22" s="26">
        <f>'Race 2'!K25</f>
        <v>2</v>
      </c>
      <c r="F22" s="26">
        <f>'Race 3'!K25</f>
        <v>4</v>
      </c>
      <c r="G22" s="26">
        <f>'Race 4'!K25</f>
        <v>8</v>
      </c>
      <c r="H22" s="26"/>
      <c r="I22" s="26"/>
      <c r="J22" s="26">
        <f aca="true" t="shared" si="1" ref="J22:J29">SUM(D22:I22)</f>
        <v>22</v>
      </c>
      <c r="K22" s="26"/>
      <c r="L22" s="59"/>
      <c r="M22" s="60"/>
    </row>
    <row r="23" spans="1:13" s="24" customFormat="1" ht="15">
      <c r="A23" s="25" t="str">
        <f>'Race 1'!A26</f>
        <v>Crazy duck</v>
      </c>
      <c r="B23" s="29">
        <f>'Race 1'!B26</f>
        <v>61</v>
      </c>
      <c r="C23" s="25" t="str">
        <f>'Race 1'!C26</f>
        <v>P. Blakney</v>
      </c>
      <c r="D23" s="26">
        <f>'Race 1'!K26</f>
        <v>8</v>
      </c>
      <c r="E23" s="26">
        <f>'Race 2'!K26</f>
        <v>8</v>
      </c>
      <c r="F23" s="26">
        <f>'Race 3'!K26</f>
        <v>8</v>
      </c>
      <c r="G23" s="26">
        <f>'Race 4'!K26</f>
        <v>8</v>
      </c>
      <c r="H23" s="26"/>
      <c r="I23" s="26"/>
      <c r="J23" s="26">
        <f t="shared" si="1"/>
        <v>32</v>
      </c>
      <c r="K23" s="26"/>
      <c r="L23" s="59"/>
      <c r="M23" s="60"/>
    </row>
    <row r="24" spans="1:13" s="24" customFormat="1" ht="15">
      <c r="A24" s="25" t="str">
        <f>'Race 1'!A27</f>
        <v>Xena Warrior Princess</v>
      </c>
      <c r="B24" s="29">
        <f>'Race 1'!B27</f>
        <v>4655</v>
      </c>
      <c r="C24" s="25" t="str">
        <f>'Race 1'!C27</f>
        <v>C. Howe</v>
      </c>
      <c r="D24" s="26">
        <f>'Race 1'!K27</f>
        <v>2</v>
      </c>
      <c r="E24" s="26">
        <f>'Race 2'!K27</f>
        <v>3</v>
      </c>
      <c r="F24" s="26">
        <f>'Race 3'!K27</f>
        <v>4</v>
      </c>
      <c r="G24" s="26">
        <f>'Race 4'!K27</f>
        <v>1</v>
      </c>
      <c r="H24" s="26"/>
      <c r="I24" s="26"/>
      <c r="J24" s="26">
        <f t="shared" si="1"/>
        <v>10</v>
      </c>
      <c r="K24" s="26"/>
      <c r="L24" s="59"/>
      <c r="M24" s="60"/>
    </row>
    <row r="25" spans="1:13" s="24" customFormat="1" ht="15">
      <c r="A25" s="25" t="str">
        <f>'Race 1'!A28</f>
        <v>A Fine Balance</v>
      </c>
      <c r="B25" s="29" t="str">
        <f>'Race 1'!B28</f>
        <v>A105</v>
      </c>
      <c r="C25" s="25" t="str">
        <f>'Race 1'!C28</f>
        <v>J. Carlile</v>
      </c>
      <c r="D25" s="26">
        <f>'Race 1'!K28</f>
        <v>8</v>
      </c>
      <c r="E25" s="26">
        <f>'Race 2'!K28</f>
        <v>8</v>
      </c>
      <c r="F25" s="26">
        <f>'Race 3'!K28</f>
        <v>8</v>
      </c>
      <c r="G25" s="26">
        <f>'Race 4'!K28</f>
        <v>8</v>
      </c>
      <c r="H25" s="26"/>
      <c r="I25" s="26"/>
      <c r="J25" s="26">
        <f t="shared" si="1"/>
        <v>32</v>
      </c>
      <c r="K25" s="26"/>
      <c r="L25" s="59"/>
      <c r="M25" s="60"/>
    </row>
    <row r="26" spans="1:13" s="24" customFormat="1" ht="15">
      <c r="A26" s="25" t="str">
        <f>'Race 1'!A29</f>
        <v>Pink Panther</v>
      </c>
      <c r="B26" s="29">
        <f>'Race 1'!B29</f>
        <v>15</v>
      </c>
      <c r="C26" s="25" t="str">
        <f>'Race 1'!C29</f>
        <v>J. Stanton</v>
      </c>
      <c r="D26" s="26">
        <f>'Race 1'!K29</f>
        <v>8</v>
      </c>
      <c r="E26" s="26">
        <f>'Race 2'!K29</f>
        <v>8</v>
      </c>
      <c r="F26" s="26">
        <f>'Race 3'!K29</f>
        <v>8</v>
      </c>
      <c r="G26" s="26">
        <f>'Race 4'!K29</f>
        <v>8</v>
      </c>
      <c r="H26" s="26"/>
      <c r="I26" s="26"/>
      <c r="J26" s="26">
        <f t="shared" si="1"/>
        <v>32</v>
      </c>
      <c r="K26" s="26"/>
      <c r="L26" s="59"/>
      <c r="M26" s="60"/>
    </row>
    <row r="27" spans="1:13" s="24" customFormat="1" ht="15">
      <c r="A27" s="25" t="str">
        <f>'Race 1'!A30</f>
        <v>Firefly</v>
      </c>
      <c r="B27" s="29">
        <f>'Race 1'!B30</f>
        <v>2939</v>
      </c>
      <c r="C27" s="25" t="str">
        <f>'Race 1'!C30</f>
        <v>B. Wilson</v>
      </c>
      <c r="D27" s="26">
        <f>'Race 1'!K30</f>
        <v>8</v>
      </c>
      <c r="E27" s="26">
        <f>'Race 2'!K30</f>
        <v>8</v>
      </c>
      <c r="F27" s="26">
        <f>'Race 3'!K30</f>
        <v>8</v>
      </c>
      <c r="G27" s="26">
        <f>'Race 4'!K30</f>
        <v>8</v>
      </c>
      <c r="H27" s="26"/>
      <c r="I27" s="26"/>
      <c r="J27" s="26">
        <f t="shared" si="1"/>
        <v>32</v>
      </c>
      <c r="K27" s="26"/>
      <c r="L27" s="59"/>
      <c r="M27" s="60"/>
    </row>
    <row r="28" spans="1:13" s="24" customFormat="1" ht="15">
      <c r="A28" s="25" t="str">
        <f>'Race 1'!A31</f>
        <v>Wind Falls</v>
      </c>
      <c r="B28" s="29">
        <f>'Race 1'!B31</f>
        <v>6878</v>
      </c>
      <c r="C28" s="25" t="str">
        <f>'Race 1'!C31</f>
        <v>S. Hume</v>
      </c>
      <c r="D28" s="26">
        <f>'Race 1'!K31</f>
        <v>8</v>
      </c>
      <c r="E28" s="26">
        <f>'Race 2'!K31</f>
        <v>8</v>
      </c>
      <c r="F28" s="26">
        <f>'Race 3'!K31</f>
        <v>8</v>
      </c>
      <c r="G28" s="26">
        <f>'Race 4'!K31</f>
        <v>8</v>
      </c>
      <c r="H28" s="26"/>
      <c r="I28" s="26"/>
      <c r="J28" s="26">
        <f t="shared" si="1"/>
        <v>32</v>
      </c>
      <c r="K28" s="26"/>
      <c r="L28" s="59"/>
      <c r="M28" s="60"/>
    </row>
    <row r="29" spans="1:13" s="24" customFormat="1" ht="15">
      <c r="A29" s="28" t="s">
        <v>73</v>
      </c>
      <c r="B29" s="27">
        <v>2581</v>
      </c>
      <c r="C29" s="25" t="str">
        <f>'Race 1'!C32</f>
        <v>G. Pollock</v>
      </c>
      <c r="D29" s="26">
        <f>'Race 1'!K32</f>
        <v>1</v>
      </c>
      <c r="E29" s="26">
        <f>'Race 2'!K32</f>
        <v>1</v>
      </c>
      <c r="F29" s="26">
        <f>'Race 3'!K32</f>
        <v>4</v>
      </c>
      <c r="G29" s="26">
        <f>'Race 4'!K32</f>
        <v>2</v>
      </c>
      <c r="H29" s="26"/>
      <c r="I29" s="26"/>
      <c r="J29" s="26">
        <f t="shared" si="1"/>
        <v>8</v>
      </c>
      <c r="K29" s="26"/>
      <c r="L29" s="59"/>
      <c r="M29" s="60"/>
    </row>
    <row r="30" spans="1:13" s="24" customFormat="1" ht="15">
      <c r="A30" s="33"/>
      <c r="B30" s="34"/>
      <c r="C30" s="33"/>
      <c r="D30" s="34"/>
      <c r="E30" s="34"/>
      <c r="F30" s="34"/>
      <c r="G30" s="34"/>
      <c r="H30" s="34"/>
      <c r="I30" s="34"/>
      <c r="J30" s="58"/>
      <c r="K30" s="58"/>
      <c r="L30" s="61"/>
      <c r="M30" s="61"/>
    </row>
    <row r="31" spans="8:9" ht="12.75">
      <c r="H31" s="5"/>
      <c r="I31" s="5"/>
    </row>
  </sheetData>
  <sheetProtection/>
  <printOptions/>
  <pageMargins left="0.75" right="0.75" top="0.38" bottom="0.6" header="0.34" footer="0.32"/>
  <pageSetup fitToHeight="1" fitToWidth="1" horizontalDpi="600" verticalDpi="600" orientation="landscape" paperSize="9" scale="96" r:id="rId1"/>
  <headerFooter alignWithMargins="0">
    <oddHeader>&amp;C&amp;"Times New Roman,Bold"&amp;22Parramatta River Sailing Club
</oddHeader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Reserve Bank of Australia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Wilson</dc:creator>
  <cp:keywords/>
  <dc:description/>
  <cp:lastModifiedBy>Wilson, Bruce D</cp:lastModifiedBy>
  <cp:lastPrinted>2020-11-07T07:06:07Z</cp:lastPrinted>
  <dcterms:created xsi:type="dcterms:W3CDTF">2001-10-28T23:42:10Z</dcterms:created>
  <dcterms:modified xsi:type="dcterms:W3CDTF">2021-02-08T05:52:03Z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118559554</vt:i4>
  </property>
  <property fmtid="{D5CDD505-2E9C-101B-9397-08002B2CF9AE}" pid="3" name="_EmailSubject">
    <vt:lpwstr>PRSC Race results</vt:lpwstr>
  </property>
  <property fmtid="{D5CDD505-2E9C-101B-9397-08002B2CF9AE}" pid="4" name="_AuthorEmail">
    <vt:lpwstr>barbiepem@optusnet.com.au</vt:lpwstr>
  </property>
  <property fmtid="{D5CDD505-2E9C-101B-9397-08002B2CF9AE}" pid="5" name="_AuthorEmailDisplayName">
    <vt:lpwstr>Barbara Pemberton</vt:lpwstr>
  </property>
  <property fmtid="{D5CDD505-2E9C-101B-9397-08002B2CF9AE}" pid="6" name="_ReviewingToolsShownOnce">
    <vt:lpwstr/>
  </property>
  <property fmtid="{D5CDD505-2E9C-101B-9397-08002B2CF9AE}" pid="7" name="MSIP_Label_fe7f9010-7f5c-4372-b4e3-91a33ea4ea32_Enabled">
    <vt:lpwstr>true</vt:lpwstr>
  </property>
  <property fmtid="{D5CDD505-2E9C-101B-9397-08002B2CF9AE}" pid="8" name="MSIP_Label_fe7f9010-7f5c-4372-b4e3-91a33ea4ea32_SetDate">
    <vt:lpwstr>2020-12-06T22:14:54Z</vt:lpwstr>
  </property>
  <property fmtid="{D5CDD505-2E9C-101B-9397-08002B2CF9AE}" pid="9" name="MSIP_Label_fe7f9010-7f5c-4372-b4e3-91a33ea4ea32_Method">
    <vt:lpwstr>Standard</vt:lpwstr>
  </property>
  <property fmtid="{D5CDD505-2E9C-101B-9397-08002B2CF9AE}" pid="10" name="MSIP_Label_fe7f9010-7f5c-4372-b4e3-91a33ea4ea32_Name">
    <vt:lpwstr>I - Internal</vt:lpwstr>
  </property>
  <property fmtid="{D5CDD505-2E9C-101B-9397-08002B2CF9AE}" pid="11" name="MSIP_Label_fe7f9010-7f5c-4372-b4e3-91a33ea4ea32_SiteId">
    <vt:lpwstr>bc0c325b-6efc-4ca8-9e46-11b50fe2aab5</vt:lpwstr>
  </property>
  <property fmtid="{D5CDD505-2E9C-101B-9397-08002B2CF9AE}" pid="12" name="MSIP_Label_fe7f9010-7f5c-4372-b4e3-91a33ea4ea32_ActionId">
    <vt:lpwstr>bc33f129-603b-473a-8830-0000a1a9b534</vt:lpwstr>
  </property>
  <property fmtid="{D5CDD505-2E9C-101B-9397-08002B2CF9AE}" pid="13" name="MSIP_Label_fe7f9010-7f5c-4372-b4e3-91a33ea4ea32_ContentBits">
    <vt:lpwstr>0</vt:lpwstr>
  </property>
</Properties>
</file>