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9720" windowHeight="5772" tabRatio="685" firstSheet="1" activeTab="9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Total" sheetId="11" r:id="rId11"/>
  </sheets>
  <definedNames/>
  <calcPr fullCalcOnLoad="1"/>
</workbook>
</file>

<file path=xl/sharedStrings.xml><?xml version="1.0" encoding="utf-8"?>
<sst xmlns="http://schemas.openxmlformats.org/spreadsheetml/2006/main" count="734" uniqueCount="116">
  <si>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</si>
  <si>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</si>
  <si>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</si>
  <si>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</si>
  <si>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</si>
  <si>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</si>
  <si>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</si>
  <si>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</si>
  <si>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</si>
  <si>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</si>
  <si>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</si>
  <si>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</si>
  <si>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</si>
  <si>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</si>
  <si>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</si>
  <si>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</si>
  <si>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</si>
  <si>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</si>
  <si>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</si>
  <si>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</si>
  <si>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Firefly</t>
  </si>
  <si>
    <t>B. Wilson</t>
  </si>
  <si>
    <t>Race 1</t>
  </si>
  <si>
    <t>Race 2</t>
  </si>
  <si>
    <t>Race 3</t>
  </si>
  <si>
    <t>Race 4</t>
  </si>
  <si>
    <t>Raw Total</t>
  </si>
  <si>
    <t>Total After Discard</t>
  </si>
  <si>
    <t>Final Position</t>
  </si>
  <si>
    <t>Discard</t>
  </si>
  <si>
    <t>Series Results</t>
  </si>
  <si>
    <t>Myuna 111</t>
  </si>
  <si>
    <t>M.Trask</t>
  </si>
  <si>
    <t>Pink Panther</t>
  </si>
  <si>
    <t>J. Stanton</t>
  </si>
  <si>
    <t>R51</t>
  </si>
  <si>
    <t>Ass. Starter:</t>
  </si>
  <si>
    <t>A105</t>
  </si>
  <si>
    <t>A Fine Balance</t>
  </si>
  <si>
    <t>Short Course Factor</t>
  </si>
  <si>
    <t>Adjust for Div 3</t>
  </si>
  <si>
    <t>Handicap
(un rounded)</t>
  </si>
  <si>
    <t>Special Adjust</t>
  </si>
  <si>
    <t>Handicap</t>
  </si>
  <si>
    <t>Axis of Evil</t>
  </si>
  <si>
    <t>AUS 765</t>
  </si>
  <si>
    <t>Race 5</t>
  </si>
  <si>
    <t>Race 6</t>
  </si>
  <si>
    <t>Race 7</t>
  </si>
  <si>
    <t>Race 8</t>
  </si>
  <si>
    <t>Race 9</t>
  </si>
  <si>
    <t>Race 10</t>
  </si>
  <si>
    <t>G. Dempsey</t>
  </si>
  <si>
    <t>C. Howe</t>
  </si>
  <si>
    <t>League of Extraordinary Gentlemen</t>
  </si>
  <si>
    <t>J. Carlile</t>
  </si>
  <si>
    <t>Blur</t>
  </si>
  <si>
    <t>G301</t>
  </si>
  <si>
    <t>G. Levis</t>
  </si>
  <si>
    <t>Xena Warrior Princess</t>
  </si>
  <si>
    <t>S. Hume</t>
  </si>
  <si>
    <t>Wind Falls</t>
  </si>
  <si>
    <t>B. Heaton</t>
  </si>
  <si>
    <t>Still Festering</t>
  </si>
  <si>
    <t>M106</t>
  </si>
  <si>
    <t>Farrago</t>
  </si>
  <si>
    <t>Next Light</t>
  </si>
  <si>
    <t>P. O'Brien et. al</t>
  </si>
  <si>
    <t>M. Rutherford</t>
  </si>
  <si>
    <t>Black Velvet</t>
  </si>
  <si>
    <t>C. Legg</t>
  </si>
  <si>
    <t>Crazy duck</t>
  </si>
  <si>
    <t>P. Blakney</t>
  </si>
  <si>
    <t>-4</t>
  </si>
  <si>
    <t>Any Excuse</t>
  </si>
  <si>
    <t>T. Ainsworth</t>
  </si>
  <si>
    <t>P. Nuts</t>
  </si>
  <si>
    <t>-3</t>
  </si>
  <si>
    <t>-1</t>
  </si>
  <si>
    <t>+1</t>
  </si>
  <si>
    <t>G Major</t>
  </si>
  <si>
    <t>R. Tickner</t>
  </si>
  <si>
    <t>Twilight Series A 2019/ 2020</t>
  </si>
  <si>
    <t>9.10.2016</t>
  </si>
  <si>
    <t>S</t>
  </si>
  <si>
    <t>Van Demon</t>
  </si>
  <si>
    <t>S. Deane</t>
  </si>
  <si>
    <t>Base Handicap after ST Ht 1</t>
  </si>
  <si>
    <t>+5</t>
  </si>
  <si>
    <t>Serenity</t>
  </si>
  <si>
    <t>16.10.2016</t>
  </si>
  <si>
    <t>Variable</t>
  </si>
  <si>
    <t>Len</t>
  </si>
  <si>
    <t>DNF</t>
  </si>
  <si>
    <t>+2</t>
  </si>
  <si>
    <t>23.10.2016</t>
  </si>
  <si>
    <t>NE</t>
  </si>
  <si>
    <t>30.10.2019</t>
  </si>
  <si>
    <t>DNF (7:38:30)</t>
  </si>
  <si>
    <t>DNF (7:41:30)</t>
  </si>
  <si>
    <t>-2</t>
  </si>
  <si>
    <t>6.11.2019</t>
  </si>
  <si>
    <t>Brad</t>
  </si>
  <si>
    <t>Michael C</t>
  </si>
  <si>
    <t>13.11.2019</t>
  </si>
  <si>
    <t>Barry</t>
  </si>
  <si>
    <t>20.11.2019</t>
  </si>
  <si>
    <t>Pat</t>
  </si>
  <si>
    <t>Michael</t>
  </si>
  <si>
    <t>+16</t>
  </si>
  <si>
    <t>review after 3 races completed</t>
  </si>
  <si>
    <t>27.11.2019</t>
  </si>
  <si>
    <t>4.12.2019</t>
  </si>
  <si>
    <t>11.12.2019</t>
  </si>
  <si>
    <t>Dell</t>
  </si>
  <si>
    <t>+3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</si>
</sst>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C09]dddd\,\ d\ mmmm\ yyyy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5" fontId="4" fillId="0" borderId="10" xfId="0" applyNumberFormat="1" applyFont="1" applyBorder="1" applyAlignment="1">
      <alignment horizontal="center" wrapText="1"/>
    </xf>
    <xf numFmtId="21" fontId="4" fillId="0" borderId="10" xfId="0" applyNumberFormat="1" applyFont="1" applyBorder="1" applyAlignment="1">
      <alignment horizontal="center" wrapText="1"/>
    </xf>
    <xf numFmtId="0" fontId="4" fillId="1" borderId="11" xfId="0" applyFont="1" applyFill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45" fontId="4" fillId="1" borderId="12" xfId="0" applyNumberFormat="1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1" xfId="0" applyNumberFormat="1" applyFont="1" applyFill="1" applyBorder="1" applyAlignment="1" quotePrefix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5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45" fontId="4" fillId="0" borderId="16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45" fontId="4" fillId="0" borderId="11" xfId="0" applyNumberFormat="1" applyFont="1" applyBorder="1" applyAlignment="1">
      <alignment horizontal="center"/>
    </xf>
    <xf numFmtId="21" fontId="4" fillId="0" borderId="11" xfId="0" applyNumberFormat="1" applyFont="1" applyBorder="1" applyAlignment="1">
      <alignment horizontal="center"/>
    </xf>
    <xf numFmtId="21" fontId="4" fillId="0" borderId="11" xfId="0" applyNumberFormat="1" applyFont="1" applyBorder="1" applyAlignment="1" quotePrefix="1">
      <alignment horizontal="center"/>
    </xf>
    <xf numFmtId="9" fontId="4" fillId="0" borderId="17" xfId="0" applyNumberFormat="1" applyFont="1" applyBorder="1" applyAlignment="1">
      <alignment horizontal="center" vertical="center"/>
    </xf>
    <xf numFmtId="45" fontId="4" fillId="0" borderId="17" xfId="0" applyNumberFormat="1" applyFont="1" applyBorder="1" applyAlignment="1">
      <alignment horizontal="center" vertical="center"/>
    </xf>
    <xf numFmtId="21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5" fontId="4" fillId="1" borderId="13" xfId="0" applyNumberFormat="1" applyFont="1" applyFill="1" applyBorder="1" applyAlignment="1" quotePrefix="1">
      <alignment horizontal="center" vertical="center"/>
    </xf>
    <xf numFmtId="21" fontId="4" fillId="1" borderId="13" xfId="0" applyNumberFormat="1" applyFont="1" applyFill="1" applyBorder="1" applyAlignment="1" quotePrefix="1">
      <alignment horizontal="center" vertical="center"/>
    </xf>
    <xf numFmtId="45" fontId="4" fillId="0" borderId="19" xfId="0" applyNumberFormat="1" applyFont="1" applyBorder="1" applyAlignment="1">
      <alignment horizontal="center" vertical="center"/>
    </xf>
    <xf numFmtId="45" fontId="4" fillId="1" borderId="13" xfId="0" applyNumberFormat="1" applyFont="1" applyFill="1" applyBorder="1" applyAlignment="1">
      <alignment horizontal="center" vertical="center"/>
    </xf>
    <xf numFmtId="45" fontId="4" fillId="0" borderId="17" xfId="0" applyNumberFormat="1" applyFont="1" applyBorder="1" applyAlignment="1" quotePrefix="1">
      <alignment horizontal="center" vertical="center"/>
    </xf>
    <xf numFmtId="45" fontId="4" fillId="1" borderId="11" xfId="0" applyNumberFormat="1" applyFont="1" applyFill="1" applyBorder="1" applyAlignment="1" quotePrefix="1">
      <alignment horizontal="center" vertical="center"/>
    </xf>
    <xf numFmtId="21" fontId="4" fillId="1" borderId="11" xfId="0" applyNumberFormat="1" applyFont="1" applyFill="1" applyBorder="1" applyAlignment="1">
      <alignment horizontal="center" vertical="center"/>
    </xf>
    <xf numFmtId="21" fontId="4" fillId="1" borderId="11" xfId="0" applyNumberFormat="1" applyFont="1" applyFill="1" applyBorder="1" applyAlignment="1" quotePrefix="1">
      <alignment horizontal="center" vertical="center"/>
    </xf>
    <xf numFmtId="21" fontId="4" fillId="0" borderId="13" xfId="0" applyNumberFormat="1" applyFont="1" applyBorder="1" applyAlignment="1">
      <alignment horizontal="center" vertical="center"/>
    </xf>
    <xf numFmtId="45" fontId="4" fillId="0" borderId="13" xfId="0" applyNumberFormat="1" applyFont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5" fontId="4" fillId="0" borderId="11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5" fontId="4" fillId="0" borderId="21" xfId="0" applyNumberFormat="1" applyFont="1" applyBorder="1" applyAlignment="1">
      <alignment horizontal="center"/>
    </xf>
    <xf numFmtId="45" fontId="4" fillId="0" borderId="22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/>
    </xf>
    <xf numFmtId="45" fontId="4" fillId="0" borderId="16" xfId="0" applyNumberFormat="1" applyFont="1" applyBorder="1" applyAlignment="1">
      <alignment horizontal="center"/>
    </xf>
    <xf numFmtId="0" fontId="4" fillId="34" borderId="16" xfId="0" applyNumberFormat="1" applyFont="1" applyFill="1" applyBorder="1" applyAlignment="1">
      <alignment horizontal="center" vertical="center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 vertical="center" textRotation="90"/>
    </xf>
    <xf numFmtId="9" fontId="4" fillId="0" borderId="23" xfId="0" applyNumberFormat="1" applyFont="1" applyBorder="1" applyAlignment="1">
      <alignment horizontal="center" vertical="center"/>
    </xf>
    <xf numFmtId="45" fontId="4" fillId="0" borderId="15" xfId="0" applyNumberFormat="1" applyFont="1" applyBorder="1" applyAlignment="1">
      <alignment horizontal="center" vertical="center"/>
    </xf>
    <xf numFmtId="45" fontId="4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45" fontId="4" fillId="0" borderId="24" xfId="0" applyNumberFormat="1" applyFont="1" applyBorder="1" applyAlignment="1">
      <alignment horizontal="center"/>
    </xf>
    <xf numFmtId="45" fontId="4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90" zoomScaleNormal="90" zoomScalePageLayoutView="0" workbookViewId="0" topLeftCell="A1">
      <selection activeCell="N29" sqref="N29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28125" style="9" hidden="1" customWidth="1"/>
    <col min="5" max="8" width="14.00390625" style="9" hidden="1" customWidth="1"/>
    <col min="9" max="9" width="14.00390625" style="9" customWidth="1"/>
    <col min="10" max="10" width="12.140625" style="5" customWidth="1"/>
    <col min="11" max="11" width="14.57421875" style="7" customWidth="1"/>
    <col min="12" max="12" width="9.421875" style="0" bestFit="1" customWidth="1"/>
    <col min="13" max="13" width="13.57421875" style="5" customWidth="1"/>
    <col min="14" max="14" width="12.00390625" style="5" customWidth="1"/>
    <col min="15" max="15" width="11.57421875" style="5" customWidth="1"/>
    <col min="16" max="16" width="11.421875" style="10" customWidth="1"/>
    <col min="17" max="17" width="12.28125" style="5" customWidth="1"/>
    <col min="18" max="19" width="11.140625" style="0" customWidth="1"/>
  </cols>
  <sheetData>
    <row r="1" spans="1:17" ht="15">
      <c r="A1" s="2"/>
      <c r="B1" s="2"/>
      <c r="C1" s="2"/>
      <c r="D1" s="8"/>
      <c r="E1" s="8"/>
      <c r="F1" s="8"/>
      <c r="G1" s="8"/>
      <c r="H1" s="8"/>
      <c r="I1" s="8"/>
      <c r="J1" s="4"/>
      <c r="K1" s="6"/>
      <c r="L1" s="2"/>
      <c r="M1" s="4"/>
      <c r="N1" s="4"/>
      <c r="O1" s="4"/>
      <c r="P1" s="13"/>
      <c r="Q1" s="4"/>
    </row>
    <row r="2" spans="1:17" s="16" customFormat="1" ht="13.5">
      <c r="A2" s="29" t="s">
        <v>0</v>
      </c>
      <c r="B2" s="30" t="s">
        <v>82</v>
      </c>
      <c r="C2" s="29"/>
      <c r="D2" s="31"/>
      <c r="E2" s="31"/>
      <c r="F2" s="31"/>
      <c r="G2" s="31"/>
      <c r="H2" s="31"/>
      <c r="I2" s="31"/>
      <c r="J2" s="33"/>
      <c r="K2" s="32"/>
      <c r="L2" s="29"/>
      <c r="M2" s="33"/>
      <c r="N2" s="33"/>
      <c r="O2" s="33"/>
      <c r="P2" s="34"/>
      <c r="Q2" s="33"/>
    </row>
    <row r="3" spans="1:17" s="16" customFormat="1" ht="13.5">
      <c r="A3" s="29" t="s">
        <v>1</v>
      </c>
      <c r="B3" s="35">
        <v>1</v>
      </c>
      <c r="C3" s="29"/>
      <c r="D3" s="31"/>
      <c r="E3" s="31"/>
      <c r="F3" s="31"/>
      <c r="G3" s="31"/>
      <c r="H3" s="31"/>
      <c r="I3" s="31"/>
      <c r="J3" s="33"/>
      <c r="K3" s="32"/>
      <c r="L3" s="29"/>
      <c r="M3" s="33"/>
      <c r="N3" s="33"/>
      <c r="O3" s="33"/>
      <c r="P3" s="34"/>
      <c r="Q3" s="33"/>
    </row>
    <row r="4" spans="1:17" s="16" customFormat="1" ht="13.5">
      <c r="A4" s="29" t="s">
        <v>2</v>
      </c>
      <c r="B4" s="36" t="s">
        <v>83</v>
      </c>
      <c r="C4" s="36"/>
      <c r="D4" s="31"/>
      <c r="E4" s="31"/>
      <c r="F4" s="31"/>
      <c r="G4" s="31"/>
      <c r="H4" s="31"/>
      <c r="I4" s="31"/>
      <c r="J4" s="33"/>
      <c r="K4" s="32"/>
      <c r="L4" s="29"/>
      <c r="M4" s="33"/>
      <c r="N4" s="33"/>
      <c r="O4" s="30" t="s">
        <v>3</v>
      </c>
      <c r="P4" s="37" t="s">
        <v>76</v>
      </c>
      <c r="Q4" s="33"/>
    </row>
    <row r="5" spans="1:17" s="16" customFormat="1" ht="13.5">
      <c r="A5" s="29" t="s">
        <v>4</v>
      </c>
      <c r="B5" s="35">
        <v>4</v>
      </c>
      <c r="C5" s="29"/>
      <c r="D5" s="31"/>
      <c r="E5" s="31"/>
      <c r="F5" s="31"/>
      <c r="G5" s="31"/>
      <c r="H5" s="31"/>
      <c r="I5" s="31"/>
      <c r="J5" s="33"/>
      <c r="K5" s="32"/>
      <c r="L5" s="29"/>
      <c r="M5" s="33"/>
      <c r="N5" s="33"/>
      <c r="O5" s="30" t="s">
        <v>36</v>
      </c>
      <c r="P5" s="37"/>
      <c r="Q5" s="33"/>
    </row>
    <row r="6" spans="1:17" s="16" customFormat="1" ht="13.5">
      <c r="A6" s="29" t="s">
        <v>5</v>
      </c>
      <c r="B6" s="35" t="s">
        <v>84</v>
      </c>
      <c r="C6" s="29"/>
      <c r="D6" s="31"/>
      <c r="E6" s="31"/>
      <c r="F6" s="31"/>
      <c r="G6" s="31"/>
      <c r="H6" s="31"/>
      <c r="I6" s="31"/>
      <c r="J6" s="33"/>
      <c r="K6" s="32"/>
      <c r="L6" s="29"/>
      <c r="M6" s="33"/>
      <c r="N6" s="33"/>
      <c r="O6" s="33"/>
      <c r="P6" s="34"/>
      <c r="Q6" s="33"/>
    </row>
    <row r="7" spans="1:17" s="16" customFormat="1" ht="13.5">
      <c r="A7" s="29"/>
      <c r="B7" s="29"/>
      <c r="C7" s="29"/>
      <c r="D7" s="31"/>
      <c r="E7" s="31"/>
      <c r="F7" s="31"/>
      <c r="G7" s="31"/>
      <c r="H7" s="31"/>
      <c r="I7" s="31"/>
      <c r="J7" s="33"/>
      <c r="K7" s="32"/>
      <c r="L7" s="29"/>
      <c r="M7" s="33"/>
      <c r="N7" s="33"/>
      <c r="O7" s="33"/>
      <c r="P7" s="34"/>
      <c r="Q7" s="33"/>
    </row>
    <row r="8" spans="1:17" ht="15">
      <c r="A8" s="3"/>
      <c r="B8" s="2"/>
      <c r="C8" s="2"/>
      <c r="D8" s="8"/>
      <c r="E8" s="8"/>
      <c r="F8" s="8"/>
      <c r="G8" s="8"/>
      <c r="H8" s="8"/>
      <c r="I8" s="8"/>
      <c r="J8" s="4"/>
      <c r="K8" s="6"/>
      <c r="L8" s="2"/>
      <c r="M8" s="4"/>
      <c r="N8" s="4"/>
      <c r="O8" s="4"/>
      <c r="P8" s="13"/>
      <c r="Q8" s="4"/>
    </row>
    <row r="9" spans="1:18" s="16" customFormat="1" ht="27">
      <c r="A9" s="14" t="s">
        <v>6</v>
      </c>
      <c r="B9" s="15" t="s">
        <v>7</v>
      </c>
      <c r="C9" s="14" t="s">
        <v>8</v>
      </c>
      <c r="D9" s="42" t="s">
        <v>87</v>
      </c>
      <c r="E9" s="42" t="s">
        <v>39</v>
      </c>
      <c r="F9" s="42" t="s">
        <v>40</v>
      </c>
      <c r="G9" s="42" t="s">
        <v>41</v>
      </c>
      <c r="H9" s="42" t="s">
        <v>42</v>
      </c>
      <c r="I9" s="42" t="s">
        <v>43</v>
      </c>
      <c r="J9" s="23" t="s">
        <v>9</v>
      </c>
      <c r="K9" s="15" t="s">
        <v>10</v>
      </c>
      <c r="L9" s="23" t="s">
        <v>11</v>
      </c>
      <c r="M9" s="15" t="s">
        <v>12</v>
      </c>
      <c r="N9" s="15" t="s">
        <v>13</v>
      </c>
      <c r="O9" s="15" t="s">
        <v>14</v>
      </c>
      <c r="P9" s="15" t="s">
        <v>15</v>
      </c>
      <c r="Q9" s="22" t="s">
        <v>16</v>
      </c>
      <c r="R9" s="15" t="s">
        <v>17</v>
      </c>
    </row>
    <row r="10" spans="1:18" s="16" customFormat="1" ht="54" customHeight="1">
      <c r="A10" s="49" t="s">
        <v>63</v>
      </c>
      <c r="B10" s="50" t="s">
        <v>64</v>
      </c>
      <c r="C10" s="49" t="s">
        <v>67</v>
      </c>
      <c r="D10" s="58">
        <v>0</v>
      </c>
      <c r="E10" s="63">
        <v>0.6</v>
      </c>
      <c r="F10" s="64"/>
      <c r="G10" s="64">
        <f aca="true" t="shared" si="0" ref="G10:G26">D10*E10+F10</f>
        <v>0</v>
      </c>
      <c r="H10" s="64"/>
      <c r="I10" s="64">
        <v>0</v>
      </c>
      <c r="J10" s="65">
        <v>0.27685185185185185</v>
      </c>
      <c r="K10" s="66">
        <v>1</v>
      </c>
      <c r="L10" s="65">
        <f>J10-I10</f>
        <v>0.27685185185185185</v>
      </c>
      <c r="M10" s="46">
        <v>1</v>
      </c>
      <c r="N10" s="46">
        <v>1</v>
      </c>
      <c r="O10" s="55">
        <f>SUM(Total!D8)</f>
        <v>1</v>
      </c>
      <c r="P10" s="64">
        <v>0</v>
      </c>
      <c r="Q10" s="67"/>
      <c r="R10" s="68"/>
    </row>
    <row r="11" spans="1:18" s="16" customFormat="1" ht="27">
      <c r="A11" s="43" t="s">
        <v>54</v>
      </c>
      <c r="B11" s="44" t="s">
        <v>35</v>
      </c>
      <c r="C11" s="43" t="s">
        <v>21</v>
      </c>
      <c r="D11" s="58">
        <v>0.0020833333333333333</v>
      </c>
      <c r="E11" s="63">
        <v>0.6</v>
      </c>
      <c r="F11" s="69"/>
      <c r="G11" s="64">
        <f t="shared" si="0"/>
        <v>0.00125</v>
      </c>
      <c r="H11" s="64"/>
      <c r="I11" s="64">
        <v>0.001388888888888889</v>
      </c>
      <c r="J11" s="65"/>
      <c r="K11" s="66"/>
      <c r="L11" s="65"/>
      <c r="M11" s="46"/>
      <c r="N11" s="46">
        <v>9</v>
      </c>
      <c r="O11" s="55">
        <f>SUM(Total!D9)</f>
        <v>9</v>
      </c>
      <c r="P11" s="64">
        <v>0.001388888888888889</v>
      </c>
      <c r="Q11" s="67"/>
      <c r="R11" s="68"/>
    </row>
    <row r="12" spans="1:18" s="16" customFormat="1" ht="13.5">
      <c r="A12" s="99" t="s">
        <v>85</v>
      </c>
      <c r="B12" s="100">
        <v>88</v>
      </c>
      <c r="C12" s="99" t="s">
        <v>86</v>
      </c>
      <c r="D12" s="91">
        <v>0.006944444444444444</v>
      </c>
      <c r="E12" s="63">
        <v>0.6</v>
      </c>
      <c r="F12" s="69"/>
      <c r="G12" s="64">
        <f t="shared" si="0"/>
        <v>0.004166666666666667</v>
      </c>
      <c r="H12" s="71" t="s">
        <v>78</v>
      </c>
      <c r="I12" s="64">
        <v>0.003472222222222222</v>
      </c>
      <c r="J12" s="65"/>
      <c r="K12" s="66"/>
      <c r="L12" s="65"/>
      <c r="M12" s="46"/>
      <c r="N12" s="46">
        <v>9</v>
      </c>
      <c r="O12" s="55">
        <f>SUM(Total!D10)</f>
        <v>9</v>
      </c>
      <c r="P12" s="64">
        <v>0.003472222222222222</v>
      </c>
      <c r="Q12" s="67"/>
      <c r="R12" s="68"/>
    </row>
    <row r="13" spans="1:18" s="16" customFormat="1" ht="13.5">
      <c r="A13" s="99" t="s">
        <v>44</v>
      </c>
      <c r="B13" s="100" t="s">
        <v>45</v>
      </c>
      <c r="C13" s="99" t="s">
        <v>52</v>
      </c>
      <c r="D13" s="58">
        <v>0.005555555555555556</v>
      </c>
      <c r="E13" s="63">
        <v>0.6</v>
      </c>
      <c r="F13" s="69"/>
      <c r="G13" s="64">
        <f t="shared" si="0"/>
        <v>0.0033333333333333335</v>
      </c>
      <c r="H13" s="64"/>
      <c r="I13" s="64">
        <v>0.003472222222222222</v>
      </c>
      <c r="J13" s="65"/>
      <c r="K13" s="66"/>
      <c r="L13" s="65"/>
      <c r="M13" s="46"/>
      <c r="N13" s="46">
        <v>9</v>
      </c>
      <c r="O13" s="55">
        <f>SUM(Total!D11)</f>
        <v>9</v>
      </c>
      <c r="P13" s="64">
        <v>0.003472222222222222</v>
      </c>
      <c r="Q13" s="70"/>
      <c r="R13" s="68"/>
    </row>
    <row r="14" spans="1:18" s="16" customFormat="1" ht="13.5">
      <c r="A14" s="99" t="s">
        <v>80</v>
      </c>
      <c r="B14" s="100">
        <v>6866</v>
      </c>
      <c r="C14" s="99" t="s">
        <v>81</v>
      </c>
      <c r="D14" s="103">
        <v>0.010416666666666666</v>
      </c>
      <c r="E14" s="63">
        <v>0.6</v>
      </c>
      <c r="F14" s="69"/>
      <c r="G14" s="64">
        <f t="shared" si="0"/>
        <v>0.0062499999999999995</v>
      </c>
      <c r="H14" s="71" t="s">
        <v>79</v>
      </c>
      <c r="I14" s="64">
        <v>0.006944444444444444</v>
      </c>
      <c r="J14" s="65"/>
      <c r="K14" s="66"/>
      <c r="L14" s="65"/>
      <c r="M14" s="46"/>
      <c r="N14" s="46">
        <v>9</v>
      </c>
      <c r="O14" s="55">
        <f>SUM(Total!D12)</f>
        <v>9</v>
      </c>
      <c r="P14" s="64">
        <v>0.006944444444444444</v>
      </c>
      <c r="Q14" s="67"/>
      <c r="R14" s="68"/>
    </row>
    <row r="15" spans="1:18" s="16" customFormat="1" ht="16.5" customHeight="1">
      <c r="A15" s="99" t="s">
        <v>66</v>
      </c>
      <c r="B15" s="100">
        <v>35000</v>
      </c>
      <c r="C15" s="99" t="s">
        <v>68</v>
      </c>
      <c r="D15" s="85">
        <v>0.014583333333333332</v>
      </c>
      <c r="E15" s="63">
        <v>0.6</v>
      </c>
      <c r="F15" s="69"/>
      <c r="G15" s="64">
        <f t="shared" si="0"/>
        <v>0.008749999999999999</v>
      </c>
      <c r="H15" s="64"/>
      <c r="I15" s="64">
        <v>0.009027777777777779</v>
      </c>
      <c r="J15" s="65"/>
      <c r="K15" s="48"/>
      <c r="L15" s="65"/>
      <c r="M15" s="48"/>
      <c r="N15" s="46">
        <v>9</v>
      </c>
      <c r="O15" s="55">
        <f>SUM(Total!D13)</f>
        <v>9</v>
      </c>
      <c r="P15" s="64">
        <v>0.009027777777777779</v>
      </c>
      <c r="Q15" s="72"/>
      <c r="R15" s="73"/>
    </row>
    <row r="16" spans="1:18" s="16" customFormat="1" ht="13.5">
      <c r="A16" s="101" t="s">
        <v>69</v>
      </c>
      <c r="B16" s="102">
        <v>3805</v>
      </c>
      <c r="C16" s="101" t="s">
        <v>70</v>
      </c>
      <c r="D16" s="86">
        <v>0.016666666666666666</v>
      </c>
      <c r="E16" s="63">
        <v>0.6</v>
      </c>
      <c r="F16" s="69"/>
      <c r="G16" s="64">
        <f t="shared" si="0"/>
        <v>0.01</v>
      </c>
      <c r="H16" s="71" t="s">
        <v>73</v>
      </c>
      <c r="I16" s="64">
        <v>0.006944444444444444</v>
      </c>
      <c r="J16" s="65"/>
      <c r="K16" s="66"/>
      <c r="L16" s="65"/>
      <c r="M16" s="46"/>
      <c r="N16" s="46">
        <v>9</v>
      </c>
      <c r="O16" s="55">
        <f>SUM(Total!D14)</f>
        <v>9</v>
      </c>
      <c r="P16" s="64">
        <v>0.006944444444444444</v>
      </c>
      <c r="Q16" s="67"/>
      <c r="R16" s="68"/>
    </row>
    <row r="17" spans="1:18" s="16" customFormat="1" ht="13.5">
      <c r="A17" s="101" t="s">
        <v>31</v>
      </c>
      <c r="B17" s="102">
        <v>2679</v>
      </c>
      <c r="C17" s="101" t="s">
        <v>32</v>
      </c>
      <c r="D17" s="104">
        <v>0.016666666666666666</v>
      </c>
      <c r="E17" s="63">
        <v>0.6</v>
      </c>
      <c r="F17" s="58"/>
      <c r="G17" s="64">
        <f t="shared" si="0"/>
        <v>0.01</v>
      </c>
      <c r="H17" s="71"/>
      <c r="I17" s="64">
        <v>0.009722222222222222</v>
      </c>
      <c r="J17" s="65"/>
      <c r="K17" s="66"/>
      <c r="L17" s="65"/>
      <c r="M17" s="46"/>
      <c r="N17" s="46">
        <v>9</v>
      </c>
      <c r="O17" s="55">
        <f>SUM(Total!D15)</f>
        <v>9</v>
      </c>
      <c r="P17" s="64">
        <v>0.009722222222222222</v>
      </c>
      <c r="Q17" s="67"/>
      <c r="R17" s="68"/>
    </row>
    <row r="18" spans="1:18" s="16" customFormat="1" ht="13.5">
      <c r="A18" s="101" t="s">
        <v>18</v>
      </c>
      <c r="B18" s="102">
        <v>610</v>
      </c>
      <c r="C18" s="101" t="s">
        <v>19</v>
      </c>
      <c r="D18" s="104">
        <v>0.018055555555555557</v>
      </c>
      <c r="E18" s="63">
        <v>0.6</v>
      </c>
      <c r="F18" s="58"/>
      <c r="G18" s="64">
        <f t="shared" si="0"/>
        <v>0.010833333333333334</v>
      </c>
      <c r="H18" s="71" t="s">
        <v>73</v>
      </c>
      <c r="I18" s="64">
        <v>0.008333333333333333</v>
      </c>
      <c r="J18" s="65"/>
      <c r="K18" s="66"/>
      <c r="L18" s="65"/>
      <c r="M18" s="46"/>
      <c r="N18" s="46">
        <v>9</v>
      </c>
      <c r="O18" s="55">
        <f>SUM(Total!D16)</f>
        <v>9</v>
      </c>
      <c r="P18" s="64">
        <v>0.008333333333333333</v>
      </c>
      <c r="Q18" s="67"/>
      <c r="R18" s="68"/>
    </row>
    <row r="19" spans="1:18" s="16" customFormat="1" ht="13.5">
      <c r="A19" s="87" t="s">
        <v>56</v>
      </c>
      <c r="B19" s="46" t="s">
        <v>57</v>
      </c>
      <c r="C19" s="45" t="s">
        <v>58</v>
      </c>
      <c r="D19" s="91">
        <v>0</v>
      </c>
      <c r="E19" s="63">
        <v>0.6</v>
      </c>
      <c r="F19" s="58">
        <v>0.929861111111111</v>
      </c>
      <c r="G19" s="64">
        <f t="shared" si="0"/>
        <v>0.929861111111111</v>
      </c>
      <c r="H19" s="71" t="s">
        <v>88</v>
      </c>
      <c r="I19" s="64">
        <v>0.016666666666666666</v>
      </c>
      <c r="J19" s="65">
        <v>0.29641203703703706</v>
      </c>
      <c r="K19" s="66">
        <v>2</v>
      </c>
      <c r="L19" s="65">
        <f>J19-I19</f>
        <v>0.2797453703703704</v>
      </c>
      <c r="M19" s="46">
        <v>2</v>
      </c>
      <c r="N19" s="46">
        <v>2</v>
      </c>
      <c r="O19" s="55">
        <f>SUM(Total!D17)</f>
        <v>2</v>
      </c>
      <c r="P19" s="64">
        <v>0.017361111111111112</v>
      </c>
      <c r="Q19" s="67" t="s">
        <v>79</v>
      </c>
      <c r="R19" s="68"/>
    </row>
    <row r="20" spans="1:18" s="16" customFormat="1" ht="13.5">
      <c r="A20" s="88" t="s">
        <v>65</v>
      </c>
      <c r="B20" s="82">
        <v>1925</v>
      </c>
      <c r="C20" s="81" t="s">
        <v>62</v>
      </c>
      <c r="D20" s="91">
        <v>0</v>
      </c>
      <c r="E20" s="63">
        <v>0.6</v>
      </c>
      <c r="F20" s="58">
        <v>0.971527777777778</v>
      </c>
      <c r="G20" s="64">
        <f t="shared" si="0"/>
        <v>0.971527777777778</v>
      </c>
      <c r="H20" s="64"/>
      <c r="I20" s="64">
        <v>0.013194444444444444</v>
      </c>
      <c r="J20" s="65"/>
      <c r="K20" s="66"/>
      <c r="L20" s="65"/>
      <c r="M20" s="46"/>
      <c r="N20" s="46">
        <v>9</v>
      </c>
      <c r="O20" s="55">
        <f>SUM(Total!D18)</f>
        <v>9</v>
      </c>
      <c r="P20" s="64">
        <v>0.013194444444444444</v>
      </c>
      <c r="Q20" s="67"/>
      <c r="R20" s="68"/>
    </row>
    <row r="21" spans="1:18" s="16" customFormat="1" ht="13.5">
      <c r="A21" s="47" t="s">
        <v>71</v>
      </c>
      <c r="B21" s="48">
        <v>61</v>
      </c>
      <c r="C21" s="47" t="s">
        <v>72</v>
      </c>
      <c r="D21" s="91">
        <v>0.0006944444444444445</v>
      </c>
      <c r="E21" s="63">
        <v>0.6</v>
      </c>
      <c r="F21" s="58">
        <v>0.013194444444444444</v>
      </c>
      <c r="G21" s="64">
        <f t="shared" si="0"/>
        <v>0.01361111111111111</v>
      </c>
      <c r="H21" s="64"/>
      <c r="I21" s="64">
        <v>0.013888888888888888</v>
      </c>
      <c r="J21" s="65"/>
      <c r="K21" s="66"/>
      <c r="L21" s="65"/>
      <c r="M21" s="46"/>
      <c r="N21" s="46">
        <v>9</v>
      </c>
      <c r="O21" s="55">
        <f>SUM(Total!D19)</f>
        <v>9</v>
      </c>
      <c r="P21" s="64">
        <v>0.013888888888888888</v>
      </c>
      <c r="Q21" s="67"/>
      <c r="R21" s="74"/>
    </row>
    <row r="22" spans="1:18" s="16" customFormat="1" ht="13.5">
      <c r="A22" s="87" t="s">
        <v>59</v>
      </c>
      <c r="B22" s="46">
        <v>4655</v>
      </c>
      <c r="C22" s="45" t="s">
        <v>53</v>
      </c>
      <c r="D22" s="91">
        <v>0.003472222222222222</v>
      </c>
      <c r="E22" s="63">
        <v>0.6</v>
      </c>
      <c r="F22" s="58">
        <v>0.0548611111111111</v>
      </c>
      <c r="G22" s="64">
        <f t="shared" si="0"/>
        <v>0.05694444444444443</v>
      </c>
      <c r="H22" s="75"/>
      <c r="I22" s="76">
        <v>0.015277777777777777</v>
      </c>
      <c r="J22" s="65"/>
      <c r="K22" s="46"/>
      <c r="L22" s="65"/>
      <c r="M22" s="46"/>
      <c r="N22" s="46">
        <v>9</v>
      </c>
      <c r="O22" s="55">
        <f>SUM(Total!D20)</f>
        <v>9</v>
      </c>
      <c r="P22" s="76">
        <v>0.015277777777777777</v>
      </c>
      <c r="Q22" s="67"/>
      <c r="R22" s="77"/>
    </row>
    <row r="23" spans="1:18" s="16" customFormat="1" ht="13.5">
      <c r="A23" s="89" t="s">
        <v>38</v>
      </c>
      <c r="B23" s="84" t="s">
        <v>37</v>
      </c>
      <c r="C23" s="83" t="s">
        <v>55</v>
      </c>
      <c r="D23" s="91">
        <v>0.004861111111111111</v>
      </c>
      <c r="E23" s="63">
        <v>0.6</v>
      </c>
      <c r="F23" s="58">
        <v>0.0965277777777778</v>
      </c>
      <c r="G23" s="64">
        <f t="shared" si="0"/>
        <v>0.09944444444444446</v>
      </c>
      <c r="H23" s="75"/>
      <c r="I23" s="76">
        <v>0.015972222222222224</v>
      </c>
      <c r="J23" s="65"/>
      <c r="K23" s="46"/>
      <c r="L23" s="65"/>
      <c r="M23" s="46"/>
      <c r="N23" s="46">
        <v>9</v>
      </c>
      <c r="O23" s="55">
        <f>SUM(Total!D21)</f>
        <v>9</v>
      </c>
      <c r="P23" s="76">
        <v>0.015972222222222224</v>
      </c>
      <c r="Q23" s="67"/>
      <c r="R23" s="77"/>
    </row>
    <row r="24" spans="1:18" s="16" customFormat="1" ht="13.5">
      <c r="A24" s="87" t="s">
        <v>33</v>
      </c>
      <c r="B24" s="46">
        <v>15</v>
      </c>
      <c r="C24" s="45" t="s">
        <v>34</v>
      </c>
      <c r="D24" s="91">
        <v>0.009027777777777779</v>
      </c>
      <c r="E24" s="63">
        <v>0.6</v>
      </c>
      <c r="F24" s="58">
        <v>0.138194444444444</v>
      </c>
      <c r="G24" s="64">
        <f t="shared" si="0"/>
        <v>0.1436111111111107</v>
      </c>
      <c r="H24" s="71" t="s">
        <v>77</v>
      </c>
      <c r="I24" s="76">
        <v>0.016666666666666666</v>
      </c>
      <c r="J24" s="65"/>
      <c r="K24" s="66"/>
      <c r="L24" s="65"/>
      <c r="M24" s="46"/>
      <c r="N24" s="46">
        <v>9</v>
      </c>
      <c r="O24" s="55">
        <f>SUM(Total!D22)</f>
        <v>9</v>
      </c>
      <c r="P24" s="76">
        <v>0.016666666666666666</v>
      </c>
      <c r="Q24" s="70"/>
      <c r="R24" s="68"/>
    </row>
    <row r="25" spans="1:18" s="16" customFormat="1" ht="13.5">
      <c r="A25" s="87" t="s">
        <v>20</v>
      </c>
      <c r="B25" s="46">
        <v>2939</v>
      </c>
      <c r="C25" s="45" t="s">
        <v>21</v>
      </c>
      <c r="D25" s="91">
        <v>0.011805555555555555</v>
      </c>
      <c r="E25" s="63">
        <v>0.6</v>
      </c>
      <c r="F25" s="58">
        <v>0.179861111111111</v>
      </c>
      <c r="G25" s="64">
        <f t="shared" si="0"/>
        <v>0.18694444444444433</v>
      </c>
      <c r="H25" s="71"/>
      <c r="I25" s="64">
        <v>0.02013888888888889</v>
      </c>
      <c r="J25" s="65"/>
      <c r="K25" s="78"/>
      <c r="L25" s="65"/>
      <c r="M25" s="48"/>
      <c r="N25" s="46">
        <v>9</v>
      </c>
      <c r="O25" s="55">
        <f>SUM(Total!D23)</f>
        <v>9</v>
      </c>
      <c r="P25" s="64">
        <v>0.02013888888888889</v>
      </c>
      <c r="Q25" s="72"/>
      <c r="R25" s="74"/>
    </row>
    <row r="26" spans="1:18" s="16" customFormat="1" ht="13.5">
      <c r="A26" s="90" t="s">
        <v>61</v>
      </c>
      <c r="B26" s="48">
        <v>6878</v>
      </c>
      <c r="C26" s="47" t="s">
        <v>60</v>
      </c>
      <c r="D26" s="93">
        <v>0.017361111111111112</v>
      </c>
      <c r="E26" s="63">
        <v>0.6</v>
      </c>
      <c r="F26" s="58">
        <v>0.221527777777778</v>
      </c>
      <c r="G26" s="64">
        <f t="shared" si="0"/>
        <v>0.23194444444444465</v>
      </c>
      <c r="H26" s="71" t="s">
        <v>73</v>
      </c>
      <c r="I26" s="64">
        <v>0.020833333333333332</v>
      </c>
      <c r="J26" s="65"/>
      <c r="K26" s="46"/>
      <c r="L26" s="65"/>
      <c r="M26" s="46"/>
      <c r="N26" s="46">
        <v>9</v>
      </c>
      <c r="O26" s="55">
        <f>SUM(Total!D24)</f>
        <v>9</v>
      </c>
      <c r="P26" s="64">
        <v>0.020833333333333332</v>
      </c>
      <c r="Q26" s="67"/>
      <c r="R26" s="77"/>
    </row>
    <row r="27" spans="1:18" s="16" customFormat="1" ht="13.5">
      <c r="A27" s="87" t="s">
        <v>74</v>
      </c>
      <c r="B27" s="46">
        <v>4628</v>
      </c>
      <c r="C27" s="45" t="s">
        <v>75</v>
      </c>
      <c r="D27" s="91"/>
      <c r="E27" s="63"/>
      <c r="F27" s="58"/>
      <c r="G27" s="64"/>
      <c r="H27" s="80"/>
      <c r="I27" s="79">
        <v>0.018055555555555557</v>
      </c>
      <c r="J27" s="65"/>
      <c r="K27" s="48"/>
      <c r="L27" s="65"/>
      <c r="M27" s="48"/>
      <c r="N27" s="46">
        <v>9</v>
      </c>
      <c r="O27" s="55">
        <f>SUM(Total!D25)</f>
        <v>9</v>
      </c>
      <c r="P27" s="79">
        <v>0.018055555555555557</v>
      </c>
      <c r="Q27" s="67"/>
      <c r="R27" s="77"/>
    </row>
    <row r="28" spans="1:18" s="16" customFormat="1" ht="13.5">
      <c r="A28" s="47" t="s">
        <v>89</v>
      </c>
      <c r="B28" s="48"/>
      <c r="C28" s="47"/>
      <c r="D28" s="91"/>
      <c r="E28" s="63"/>
      <c r="F28" s="58"/>
      <c r="G28" s="64"/>
      <c r="H28" s="62"/>
      <c r="I28" s="60">
        <v>0</v>
      </c>
      <c r="J28" s="61"/>
      <c r="K28" s="17"/>
      <c r="L28" s="61"/>
      <c r="M28" s="17"/>
      <c r="N28" s="46">
        <v>9</v>
      </c>
      <c r="O28" s="55">
        <f>SUM(Total!D26)</f>
        <v>9</v>
      </c>
      <c r="P28" s="60">
        <v>0</v>
      </c>
      <c r="Q28" s="38"/>
      <c r="R28" s="24"/>
    </row>
    <row r="29" spans="1:18" s="16" customFormat="1" ht="13.5">
      <c r="A29" s="47"/>
      <c r="B29" s="48"/>
      <c r="C29" s="47"/>
      <c r="D29" s="93"/>
      <c r="E29" s="63"/>
      <c r="F29" s="58"/>
      <c r="G29" s="64"/>
      <c r="H29" s="62"/>
      <c r="I29" s="60"/>
      <c r="J29" s="61"/>
      <c r="K29" s="17"/>
      <c r="L29" s="61"/>
      <c r="M29" s="17"/>
      <c r="N29" s="46"/>
      <c r="O29" s="55"/>
      <c r="P29" s="60"/>
      <c r="Q29" s="38"/>
      <c r="R29" s="24"/>
    </row>
    <row r="30" spans="1:18" s="16" customFormat="1" ht="13.5">
      <c r="A30" s="47"/>
      <c r="B30" s="48"/>
      <c r="C30" s="47"/>
      <c r="D30" s="93"/>
      <c r="E30" s="95"/>
      <c r="F30" s="96"/>
      <c r="G30" s="97"/>
      <c r="H30" s="62"/>
      <c r="I30" s="60"/>
      <c r="J30" s="94"/>
      <c r="K30" s="17"/>
      <c r="L30" s="61"/>
      <c r="M30" s="17"/>
      <c r="N30" s="46"/>
      <c r="O30" s="55"/>
      <c r="P30" s="60"/>
      <c r="Q30" s="38"/>
      <c r="R30" s="24"/>
    </row>
    <row r="31" spans="1:18" s="16" customFormat="1" ht="13.5">
      <c r="A31" s="20"/>
      <c r="B31" s="21"/>
      <c r="C31" s="20"/>
      <c r="D31" s="25"/>
      <c r="E31" s="25"/>
      <c r="F31" s="25"/>
      <c r="G31" s="25"/>
      <c r="H31" s="25"/>
      <c r="I31" s="25"/>
      <c r="J31" s="26"/>
      <c r="K31" s="21"/>
      <c r="L31" s="26"/>
      <c r="M31" s="21"/>
      <c r="N31" s="21"/>
      <c r="O31" s="21"/>
      <c r="P31" s="25"/>
      <c r="Q31" s="27"/>
      <c r="R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90" zoomScaleNormal="90" zoomScalePageLayoutView="0" workbookViewId="0" topLeftCell="A1">
      <selection activeCell="P24" sqref="P24:Q24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82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10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113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105</v>
      </c>
      <c r="L4" s="33"/>
    </row>
    <row r="5" spans="1:12" s="16" customFormat="1" ht="13.5">
      <c r="A5" s="29" t="s">
        <v>4</v>
      </c>
      <c r="B5" s="35">
        <v>2</v>
      </c>
      <c r="C5" s="29"/>
      <c r="D5" s="31"/>
      <c r="E5" s="33"/>
      <c r="F5" s="32"/>
      <c r="G5" s="29"/>
      <c r="H5" s="33"/>
      <c r="I5" s="33"/>
      <c r="J5" s="30" t="s">
        <v>36</v>
      </c>
      <c r="K5" s="37" t="s">
        <v>114</v>
      </c>
      <c r="L5" s="33"/>
    </row>
    <row r="6" spans="1:12" s="16" customFormat="1" ht="13.5">
      <c r="A6" s="29" t="s">
        <v>5</v>
      </c>
      <c r="B6" s="35"/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">
      <c r="A9" s="14" t="s">
        <v>6</v>
      </c>
      <c r="B9" s="15" t="s">
        <v>7</v>
      </c>
      <c r="C9" s="14" t="s">
        <v>8</v>
      </c>
      <c r="D9" s="42" t="s">
        <v>43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" customHeight="1">
      <c r="A10" s="49" t="s">
        <v>63</v>
      </c>
      <c r="B10" s="50" t="s">
        <v>64</v>
      </c>
      <c r="C10" s="49" t="s">
        <v>67</v>
      </c>
      <c r="D10" s="64">
        <v>0</v>
      </c>
      <c r="E10" s="65">
        <v>0.2757175925925926</v>
      </c>
      <c r="F10" s="66">
        <v>1</v>
      </c>
      <c r="G10" s="65">
        <f>E10-D10</f>
        <v>0.2757175925925926</v>
      </c>
      <c r="H10" s="46">
        <v>1</v>
      </c>
      <c r="I10" s="46">
        <v>1</v>
      </c>
      <c r="J10" s="55">
        <f>SUM(Total!D8:M8)</f>
        <v>31</v>
      </c>
      <c r="K10" s="64">
        <v>0</v>
      </c>
      <c r="L10" s="67"/>
      <c r="M10" s="68"/>
    </row>
    <row r="11" spans="1:13" s="16" customFormat="1" ht="27">
      <c r="A11" s="43" t="s">
        <v>54</v>
      </c>
      <c r="B11" s="44" t="s">
        <v>35</v>
      </c>
      <c r="C11" s="43" t="s">
        <v>21</v>
      </c>
      <c r="D11" s="64">
        <v>0.001388888888888889</v>
      </c>
      <c r="E11" s="65"/>
      <c r="F11" s="66"/>
      <c r="G11" s="65"/>
      <c r="H11" s="46"/>
      <c r="I11" s="46">
        <v>9</v>
      </c>
      <c r="J11" s="55">
        <f>SUM(Total!D9:M9)</f>
        <v>90</v>
      </c>
      <c r="K11" s="64">
        <v>0.001388888888888889</v>
      </c>
      <c r="L11" s="67"/>
      <c r="M11" s="68"/>
    </row>
    <row r="12" spans="1:13" s="16" customFormat="1" ht="13.5">
      <c r="A12" s="99" t="s">
        <v>85</v>
      </c>
      <c r="B12" s="100">
        <v>88</v>
      </c>
      <c r="C12" s="99" t="s">
        <v>86</v>
      </c>
      <c r="D12" s="64">
        <v>0</v>
      </c>
      <c r="E12" s="65">
        <v>0.27655092592592595</v>
      </c>
      <c r="F12" s="66">
        <v>2</v>
      </c>
      <c r="G12" s="65">
        <f aca="true" t="shared" si="0" ref="G11:G28">E12-D12</f>
        <v>0.27655092592592595</v>
      </c>
      <c r="H12" s="46">
        <v>2</v>
      </c>
      <c r="I12" s="46">
        <v>2</v>
      </c>
      <c r="J12" s="55">
        <f>SUM(Total!D10:M10)</f>
        <v>58</v>
      </c>
      <c r="K12" s="64">
        <v>0.0006944444444444445</v>
      </c>
      <c r="L12" s="67" t="s">
        <v>79</v>
      </c>
      <c r="M12" s="68"/>
    </row>
    <row r="13" spans="1:13" s="16" customFormat="1" ht="13.5">
      <c r="A13" s="99" t="s">
        <v>44</v>
      </c>
      <c r="B13" s="100" t="s">
        <v>45</v>
      </c>
      <c r="C13" s="99" t="s">
        <v>52</v>
      </c>
      <c r="D13" s="64">
        <v>0.003472222222222222</v>
      </c>
      <c r="E13" s="65"/>
      <c r="F13" s="66"/>
      <c r="G13" s="65"/>
      <c r="H13" s="46"/>
      <c r="I13" s="46">
        <v>9</v>
      </c>
      <c r="J13" s="55">
        <f>SUM(Total!D11:M11)</f>
        <v>90</v>
      </c>
      <c r="K13" s="64">
        <v>0.003472222222222222</v>
      </c>
      <c r="L13" s="70"/>
      <c r="M13" s="68"/>
    </row>
    <row r="14" spans="1:13" s="16" customFormat="1" ht="13.5">
      <c r="A14" s="99" t="s">
        <v>80</v>
      </c>
      <c r="B14" s="100">
        <v>6866</v>
      </c>
      <c r="C14" s="99" t="s">
        <v>81</v>
      </c>
      <c r="D14" s="64">
        <v>0.004166666666666667</v>
      </c>
      <c r="E14" s="65">
        <v>0.282349537037037</v>
      </c>
      <c r="F14" s="66">
        <v>3</v>
      </c>
      <c r="G14" s="65">
        <f t="shared" si="0"/>
        <v>0.27818287037037037</v>
      </c>
      <c r="H14" s="46">
        <v>3</v>
      </c>
      <c r="I14" s="46">
        <v>3</v>
      </c>
      <c r="J14" s="55">
        <f>SUM(Total!D12:M12)</f>
        <v>45</v>
      </c>
      <c r="K14" s="64">
        <v>0.005555555555555556</v>
      </c>
      <c r="L14" s="67" t="s">
        <v>94</v>
      </c>
      <c r="M14" s="68"/>
    </row>
    <row r="15" spans="1:13" s="16" customFormat="1" ht="16.5" customHeight="1">
      <c r="A15" s="99" t="s">
        <v>66</v>
      </c>
      <c r="B15" s="100">
        <v>35000</v>
      </c>
      <c r="C15" s="99" t="s">
        <v>68</v>
      </c>
      <c r="D15" s="64">
        <v>0.0062499999999999995</v>
      </c>
      <c r="E15" s="65"/>
      <c r="F15" s="48"/>
      <c r="G15" s="65"/>
      <c r="H15" s="48"/>
      <c r="I15" s="46">
        <v>9</v>
      </c>
      <c r="J15" s="55">
        <f>SUM(Total!D13:M13)</f>
        <v>74</v>
      </c>
      <c r="K15" s="64">
        <v>0.0062499999999999995</v>
      </c>
      <c r="L15" s="72"/>
      <c r="M15" s="73"/>
    </row>
    <row r="16" spans="1:13" s="16" customFormat="1" ht="13.5">
      <c r="A16" s="101" t="s">
        <v>69</v>
      </c>
      <c r="B16" s="102">
        <v>3805</v>
      </c>
      <c r="C16" s="101" t="s">
        <v>70</v>
      </c>
      <c r="D16" s="64">
        <v>0.009027777777777779</v>
      </c>
      <c r="E16" s="65">
        <v>0.29859953703703707</v>
      </c>
      <c r="F16" s="66">
        <v>6</v>
      </c>
      <c r="G16" s="65">
        <f t="shared" si="0"/>
        <v>0.28957175925925926</v>
      </c>
      <c r="H16" s="46">
        <v>6</v>
      </c>
      <c r="I16" s="46">
        <v>6</v>
      </c>
      <c r="J16" s="55">
        <f>SUM(Total!D14:M14)</f>
        <v>73</v>
      </c>
      <c r="K16" s="64">
        <v>0.011111111111111112</v>
      </c>
      <c r="L16" s="67" t="s">
        <v>115</v>
      </c>
      <c r="M16" s="68"/>
    </row>
    <row r="17" spans="1:13" s="16" customFormat="1" ht="13.5">
      <c r="A17" s="101" t="s">
        <v>31</v>
      </c>
      <c r="B17" s="102">
        <v>2679</v>
      </c>
      <c r="C17" s="101" t="s">
        <v>32</v>
      </c>
      <c r="D17" s="64">
        <v>0.009722222222222222</v>
      </c>
      <c r="E17" s="65"/>
      <c r="F17" s="66"/>
      <c r="G17" s="65"/>
      <c r="H17" s="46"/>
      <c r="I17" s="46">
        <v>9</v>
      </c>
      <c r="J17" s="55">
        <f>SUM(Total!D15:M15)</f>
        <v>90</v>
      </c>
      <c r="K17" s="64">
        <v>0.009722222222222222</v>
      </c>
      <c r="L17" s="67"/>
      <c r="M17" s="68"/>
    </row>
    <row r="18" spans="1:13" s="16" customFormat="1" ht="13.5">
      <c r="A18" s="101" t="s">
        <v>18</v>
      </c>
      <c r="B18" s="102">
        <v>610</v>
      </c>
      <c r="C18" s="101" t="s">
        <v>19</v>
      </c>
      <c r="D18" s="64">
        <v>0.008333333333333333</v>
      </c>
      <c r="E18" s="65"/>
      <c r="F18" s="66"/>
      <c r="G18" s="65"/>
      <c r="H18" s="46"/>
      <c r="I18" s="46">
        <v>9</v>
      </c>
      <c r="J18" s="55">
        <f>SUM(Total!D16:M16)</f>
        <v>90</v>
      </c>
      <c r="K18" s="64">
        <v>0.008333333333333333</v>
      </c>
      <c r="L18" s="67"/>
      <c r="M18" s="68"/>
    </row>
    <row r="19" spans="1:13" s="16" customFormat="1" ht="13.5">
      <c r="A19" s="87" t="s">
        <v>56</v>
      </c>
      <c r="B19" s="46" t="s">
        <v>57</v>
      </c>
      <c r="C19" s="45" t="s">
        <v>58</v>
      </c>
      <c r="D19" s="64">
        <v>0.016666666666666666</v>
      </c>
      <c r="E19" s="65">
        <v>0.2975347222222222</v>
      </c>
      <c r="F19" s="66">
        <v>5</v>
      </c>
      <c r="G19" s="65">
        <f t="shared" si="0"/>
        <v>0.28086805555555555</v>
      </c>
      <c r="H19" s="46">
        <v>5</v>
      </c>
      <c r="I19" s="46">
        <v>5</v>
      </c>
      <c r="J19" s="55">
        <f>SUM(Total!D17:M17)</f>
        <v>35</v>
      </c>
      <c r="K19" s="64">
        <v>0.01875</v>
      </c>
      <c r="L19" s="67" t="s">
        <v>115</v>
      </c>
      <c r="M19" s="68"/>
    </row>
    <row r="20" spans="1:13" s="16" customFormat="1" ht="13.5">
      <c r="A20" s="88" t="s">
        <v>65</v>
      </c>
      <c r="B20" s="82">
        <v>1925</v>
      </c>
      <c r="C20" s="81" t="s">
        <v>62</v>
      </c>
      <c r="D20" s="64">
        <v>0.013194444444444444</v>
      </c>
      <c r="E20" s="65"/>
      <c r="F20" s="66"/>
      <c r="G20" s="65"/>
      <c r="H20" s="46"/>
      <c r="I20" s="46">
        <v>9</v>
      </c>
      <c r="J20" s="55">
        <f>SUM(Total!D18:M18)</f>
        <v>90</v>
      </c>
      <c r="K20" s="64">
        <v>0.013194444444444444</v>
      </c>
      <c r="L20" s="67"/>
      <c r="M20" s="68"/>
    </row>
    <row r="21" spans="1:13" s="16" customFormat="1" ht="13.5">
      <c r="A21" s="47" t="s">
        <v>71</v>
      </c>
      <c r="B21" s="48">
        <v>61</v>
      </c>
      <c r="C21" s="47" t="s">
        <v>72</v>
      </c>
      <c r="D21" s="64">
        <v>0.013888888888888888</v>
      </c>
      <c r="E21" s="65"/>
      <c r="F21" s="66"/>
      <c r="G21" s="65"/>
      <c r="H21" s="46"/>
      <c r="I21" s="46">
        <v>9</v>
      </c>
      <c r="J21" s="55">
        <f>SUM(Total!D19:M19)</f>
        <v>90</v>
      </c>
      <c r="K21" s="64">
        <v>0.013888888888888888</v>
      </c>
      <c r="L21" s="67"/>
      <c r="M21" s="74"/>
    </row>
    <row r="22" spans="1:13" s="16" customFormat="1" ht="13.5">
      <c r="A22" s="87" t="s">
        <v>59</v>
      </c>
      <c r="B22" s="46">
        <v>4655</v>
      </c>
      <c r="C22" s="45" t="s">
        <v>53</v>
      </c>
      <c r="D22" s="76">
        <v>0.015277777777777777</v>
      </c>
      <c r="E22" s="65"/>
      <c r="F22" s="46"/>
      <c r="G22" s="65"/>
      <c r="H22" s="46"/>
      <c r="I22" s="46">
        <v>9</v>
      </c>
      <c r="J22" s="55">
        <f>SUM(Total!D20:M20)</f>
        <v>90</v>
      </c>
      <c r="K22" s="76">
        <v>0.015277777777777777</v>
      </c>
      <c r="L22" s="67"/>
      <c r="M22" s="77"/>
    </row>
    <row r="23" spans="1:13" s="16" customFormat="1" ht="13.5">
      <c r="A23" s="89" t="s">
        <v>38</v>
      </c>
      <c r="B23" s="84" t="s">
        <v>37</v>
      </c>
      <c r="C23" s="83" t="s">
        <v>55</v>
      </c>
      <c r="D23" s="76">
        <v>0.015972222222222224</v>
      </c>
      <c r="E23" s="65"/>
      <c r="F23" s="46"/>
      <c r="G23" s="65"/>
      <c r="H23" s="46"/>
      <c r="I23" s="46">
        <v>9</v>
      </c>
      <c r="J23" s="55">
        <f>SUM(Total!D21:M21)</f>
        <v>90</v>
      </c>
      <c r="K23" s="76">
        <v>0.015972222222222224</v>
      </c>
      <c r="L23" s="67"/>
      <c r="M23" s="77"/>
    </row>
    <row r="24" spans="1:13" s="16" customFormat="1" ht="13.5">
      <c r="A24" s="87" t="s">
        <v>33</v>
      </c>
      <c r="B24" s="46">
        <v>15</v>
      </c>
      <c r="C24" s="45" t="s">
        <v>34</v>
      </c>
      <c r="D24" s="76">
        <v>0.016666666666666666</v>
      </c>
      <c r="E24" s="65"/>
      <c r="F24" s="66"/>
      <c r="G24" s="65"/>
      <c r="H24" s="46"/>
      <c r="I24" s="46">
        <v>9</v>
      </c>
      <c r="J24" s="55">
        <f>SUM(Total!D22:M22)</f>
        <v>90</v>
      </c>
      <c r="K24" s="76">
        <v>0.016666666666666666</v>
      </c>
      <c r="L24" s="70"/>
      <c r="M24" s="68"/>
    </row>
    <row r="25" spans="1:13" s="16" customFormat="1" ht="13.5">
      <c r="A25" s="87" t="s">
        <v>20</v>
      </c>
      <c r="B25" s="46">
        <v>2939</v>
      </c>
      <c r="C25" s="45" t="s">
        <v>21</v>
      </c>
      <c r="D25" s="64">
        <v>0.02013888888888889</v>
      </c>
      <c r="E25" s="65"/>
      <c r="F25" s="78"/>
      <c r="G25" s="65"/>
      <c r="H25" s="48"/>
      <c r="I25" s="46">
        <v>9</v>
      </c>
      <c r="J25" s="55">
        <f>SUM(Total!D23:M23)</f>
        <v>90</v>
      </c>
      <c r="K25" s="64">
        <v>0.02013888888888889</v>
      </c>
      <c r="L25" s="72"/>
      <c r="M25" s="74"/>
    </row>
    <row r="26" spans="1:13" s="16" customFormat="1" ht="13.5">
      <c r="A26" s="90" t="s">
        <v>61</v>
      </c>
      <c r="B26" s="48">
        <v>6878</v>
      </c>
      <c r="C26" s="47" t="s">
        <v>60</v>
      </c>
      <c r="D26" s="64">
        <v>0.019444444444444445</v>
      </c>
      <c r="E26" s="65"/>
      <c r="F26" s="46"/>
      <c r="G26" s="65"/>
      <c r="H26" s="46"/>
      <c r="I26" s="46">
        <v>9</v>
      </c>
      <c r="J26" s="55">
        <f>SUM(Total!D24:M24)</f>
        <v>67</v>
      </c>
      <c r="K26" s="64">
        <v>0.019444444444444445</v>
      </c>
      <c r="L26" s="67"/>
      <c r="M26" s="77"/>
    </row>
    <row r="27" spans="1:13" s="16" customFormat="1" ht="13.5">
      <c r="A27" s="87" t="s">
        <v>74</v>
      </c>
      <c r="B27" s="46">
        <v>4628</v>
      </c>
      <c r="C27" s="45" t="s">
        <v>75</v>
      </c>
      <c r="D27" s="79">
        <v>0.018055555555555557</v>
      </c>
      <c r="E27" s="65"/>
      <c r="F27" s="48"/>
      <c r="G27" s="65"/>
      <c r="H27" s="48"/>
      <c r="I27" s="46">
        <v>9</v>
      </c>
      <c r="J27" s="55">
        <f>SUM(Total!D25:M25)</f>
        <v>90</v>
      </c>
      <c r="K27" s="79">
        <v>0.018055555555555557</v>
      </c>
      <c r="L27" s="67"/>
      <c r="M27" s="77"/>
    </row>
    <row r="28" spans="1:13" s="16" customFormat="1" ht="13.5">
      <c r="A28" s="47" t="s">
        <v>89</v>
      </c>
      <c r="B28" s="48">
        <v>6052</v>
      </c>
      <c r="C28" s="47"/>
      <c r="D28" s="60">
        <v>0.012499999999999999</v>
      </c>
      <c r="E28" s="61">
        <v>0.29293981481481485</v>
      </c>
      <c r="F28" s="17">
        <v>4</v>
      </c>
      <c r="G28" s="65">
        <f t="shared" si="0"/>
        <v>0.28043981481481484</v>
      </c>
      <c r="H28" s="17">
        <v>4</v>
      </c>
      <c r="I28" s="46">
        <v>4</v>
      </c>
      <c r="J28" s="55">
        <f>SUM(Total!D26:M26)</f>
        <v>63</v>
      </c>
      <c r="K28" s="60">
        <v>0.014583333333333332</v>
      </c>
      <c r="L28" s="38" t="s">
        <v>115</v>
      </c>
      <c r="M28" s="24"/>
    </row>
    <row r="29" spans="1:13" s="16" customFormat="1" ht="13.5">
      <c r="A29" s="47"/>
      <c r="B29" s="48"/>
      <c r="C29" s="47"/>
      <c r="D29" s="60"/>
      <c r="E29" s="61"/>
      <c r="F29" s="17"/>
      <c r="G29" s="61"/>
      <c r="H29" s="17"/>
      <c r="I29" s="46"/>
      <c r="J29" s="55"/>
      <c r="K29" s="60"/>
      <c r="L29" s="38"/>
      <c r="M29" s="24"/>
    </row>
    <row r="30" spans="1:13" s="16" customFormat="1" ht="13.5">
      <c r="A30" s="47"/>
      <c r="B30" s="48"/>
      <c r="C30" s="47"/>
      <c r="D30" s="60"/>
      <c r="E30" s="61"/>
      <c r="F30" s="17"/>
      <c r="G30" s="61"/>
      <c r="H30" s="17"/>
      <c r="I30" s="46"/>
      <c r="J30" s="55"/>
      <c r="K30" s="60"/>
      <c r="L30" s="38"/>
      <c r="M30" s="24"/>
    </row>
    <row r="31" spans="1:13" s="16" customFormat="1" ht="13.5">
      <c r="A31" s="20"/>
      <c r="B31" s="21"/>
      <c r="C31" s="20"/>
      <c r="D31" s="25"/>
      <c r="E31" s="26"/>
      <c r="F31" s="21"/>
      <c r="G31" s="26"/>
      <c r="H31" s="21"/>
      <c r="I31" s="21"/>
      <c r="J31" s="21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7">
      <selection activeCell="E36" sqref="E36"/>
    </sheetView>
  </sheetViews>
  <sheetFormatPr defaultColWidth="9.140625" defaultRowHeight="12.75"/>
  <cols>
    <col min="1" max="1" width="23.57421875" style="0" customWidth="1"/>
    <col min="2" max="2" width="9.140625" style="5" customWidth="1"/>
    <col min="3" max="3" width="17.00390625" style="0" customWidth="1"/>
    <col min="4" max="17" width="9.140625" style="5" customWidth="1"/>
  </cols>
  <sheetData>
    <row r="1" spans="1:2" ht="12.75">
      <c r="A1" s="1"/>
      <c r="B1" s="11"/>
    </row>
    <row r="2" spans="1:16" ht="15">
      <c r="A2" s="3" t="s">
        <v>30</v>
      </c>
      <c r="B2" s="12"/>
      <c r="N2" s="11"/>
      <c r="O2" s="11"/>
      <c r="P2" s="11"/>
    </row>
    <row r="3" spans="1:16" ht="15">
      <c r="A3" s="3" t="str">
        <f>'Race 1'!B2</f>
        <v>Twilight Series A 2019/ 2020</v>
      </c>
      <c r="B3" s="11"/>
      <c r="N3" s="11"/>
      <c r="O3" s="11"/>
      <c r="P3" s="11"/>
    </row>
    <row r="4" spans="1:2" ht="12.75">
      <c r="A4" s="1"/>
      <c r="B4" s="11"/>
    </row>
    <row r="5" spans="1:17" ht="12.75">
      <c r="A5" s="1"/>
      <c r="B5" s="11"/>
      <c r="C5" s="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3"/>
      <c r="B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9" customFormat="1" ht="41.25">
      <c r="A7" s="18" t="s">
        <v>6</v>
      </c>
      <c r="B7" s="15" t="s">
        <v>7</v>
      </c>
      <c r="C7" s="18" t="s">
        <v>8</v>
      </c>
      <c r="D7" s="15" t="s">
        <v>22</v>
      </c>
      <c r="E7" s="15" t="s">
        <v>23</v>
      </c>
      <c r="F7" s="15" t="s">
        <v>24</v>
      </c>
      <c r="G7" s="15" t="s">
        <v>25</v>
      </c>
      <c r="H7" s="15" t="s">
        <v>46</v>
      </c>
      <c r="I7" s="15" t="s">
        <v>47</v>
      </c>
      <c r="J7" s="15" t="s">
        <v>48</v>
      </c>
      <c r="K7" s="15" t="s">
        <v>49</v>
      </c>
      <c r="L7" s="15" t="s">
        <v>50</v>
      </c>
      <c r="M7" s="15" t="s">
        <v>51</v>
      </c>
      <c r="N7" s="15" t="s">
        <v>26</v>
      </c>
      <c r="O7" s="15" t="s">
        <v>29</v>
      </c>
      <c r="P7" s="15" t="s">
        <v>27</v>
      </c>
      <c r="Q7" s="15" t="s">
        <v>28</v>
      </c>
    </row>
    <row r="8" spans="1:17" s="16" customFormat="1" ht="31.5" customHeight="1">
      <c r="A8" s="54" t="str">
        <f>'Race 1'!A10</f>
        <v>Still Festering</v>
      </c>
      <c r="B8" s="55" t="str">
        <f>'Race 1'!B10</f>
        <v>M106</v>
      </c>
      <c r="C8" s="56" t="str">
        <f>'Race 1'!C10</f>
        <v>P. O'Brien et. al</v>
      </c>
      <c r="D8" s="51">
        <f>'Race 1'!N10</f>
        <v>1</v>
      </c>
      <c r="E8" s="51">
        <f>'Race 2'!I10</f>
        <v>2</v>
      </c>
      <c r="F8" s="51">
        <f>'Race 3'!I10</f>
        <v>2</v>
      </c>
      <c r="G8" s="51">
        <f>'Race 4'!I10</f>
        <v>4</v>
      </c>
      <c r="H8" s="51">
        <f>'Race 5'!I10</f>
        <v>9</v>
      </c>
      <c r="I8" s="51">
        <f>'Race 6'!I10</f>
        <v>3</v>
      </c>
      <c r="J8" s="51">
        <f>'Race 7'!I10</f>
        <v>4</v>
      </c>
      <c r="K8" s="51">
        <f>'Race 8'!I10</f>
        <v>3</v>
      </c>
      <c r="L8" s="51">
        <f>'Race 9'!I10</f>
        <v>2</v>
      </c>
      <c r="M8" s="51">
        <f>'Race 10'!I10</f>
        <v>1</v>
      </c>
      <c r="N8" s="51">
        <f aca="true" t="shared" si="0" ref="N8:N26">SUM(D8:M8)</f>
        <v>31</v>
      </c>
      <c r="O8" s="51">
        <v>9</v>
      </c>
      <c r="P8" s="57">
        <f>N8-O8</f>
        <v>22</v>
      </c>
      <c r="Q8" s="57">
        <v>1</v>
      </c>
    </row>
    <row r="9" spans="1:17" s="53" customFormat="1" ht="27">
      <c r="A9" s="54" t="str">
        <f>'Race 1'!A11</f>
        <v>League of Extraordinary Gentlemen</v>
      </c>
      <c r="B9" s="55" t="str">
        <f>'Race 1'!B11</f>
        <v>R51</v>
      </c>
      <c r="C9" s="56" t="str">
        <f>'Race 1'!C11</f>
        <v>B. Wilson</v>
      </c>
      <c r="D9" s="51">
        <f>'Race 1'!N11</f>
        <v>9</v>
      </c>
      <c r="E9" s="51">
        <f>'Race 2'!I11</f>
        <v>9</v>
      </c>
      <c r="F9" s="51">
        <f>'Race 3'!I11</f>
        <v>9</v>
      </c>
      <c r="G9" s="51">
        <f>'Race 4'!I11</f>
        <v>9</v>
      </c>
      <c r="H9" s="51">
        <f>'Race 5'!I11</f>
        <v>9</v>
      </c>
      <c r="I9" s="51">
        <f>'Race 6'!I11</f>
        <v>9</v>
      </c>
      <c r="J9" s="51">
        <f>'Race 7'!I11</f>
        <v>9</v>
      </c>
      <c r="K9" s="51">
        <f>'Race 8'!I11</f>
        <v>9</v>
      </c>
      <c r="L9" s="51">
        <f>'Race 9'!I11</f>
        <v>9</v>
      </c>
      <c r="M9" s="51">
        <f>'Race 10'!I11</f>
        <v>9</v>
      </c>
      <c r="N9" s="51">
        <f t="shared" si="0"/>
        <v>90</v>
      </c>
      <c r="O9" s="51">
        <v>9</v>
      </c>
      <c r="P9" s="57">
        <f aca="true" t="shared" si="1" ref="P9:P26">N9-O9</f>
        <v>81</v>
      </c>
      <c r="Q9" s="52"/>
    </row>
    <row r="10" spans="1:17" s="16" customFormat="1" ht="13.5">
      <c r="A10" s="54" t="str">
        <f>'Race 1'!A12</f>
        <v>Van Demon</v>
      </c>
      <c r="B10" s="55">
        <f>'Race 1'!B12</f>
        <v>88</v>
      </c>
      <c r="C10" s="56" t="str">
        <f>'Race 1'!C12</f>
        <v>S. Deane</v>
      </c>
      <c r="D10" s="51">
        <f>'Race 1'!N12</f>
        <v>9</v>
      </c>
      <c r="E10" s="51">
        <f>'Race 2'!I12</f>
        <v>9</v>
      </c>
      <c r="F10" s="51">
        <f>'Race 3'!I12</f>
        <v>9</v>
      </c>
      <c r="G10" s="51">
        <f>'Race 4'!I12</f>
        <v>2</v>
      </c>
      <c r="H10" s="51">
        <f>'Race 5'!I12</f>
        <v>1</v>
      </c>
      <c r="I10" s="51">
        <f>'Race 6'!I12</f>
        <v>9</v>
      </c>
      <c r="J10" s="51">
        <f>'Race 7'!I12</f>
        <v>3</v>
      </c>
      <c r="K10" s="51">
        <f>'Race 8'!I12</f>
        <v>5</v>
      </c>
      <c r="L10" s="51">
        <f>'Race 9'!I12</f>
        <v>9</v>
      </c>
      <c r="M10" s="51">
        <f>'Race 10'!I12</f>
        <v>2</v>
      </c>
      <c r="N10" s="51">
        <f t="shared" si="0"/>
        <v>58</v>
      </c>
      <c r="O10" s="51">
        <v>9</v>
      </c>
      <c r="P10" s="57">
        <f t="shared" si="1"/>
        <v>49</v>
      </c>
      <c r="Q10" s="52">
        <v>4</v>
      </c>
    </row>
    <row r="11" spans="1:17" s="16" customFormat="1" ht="13.5">
      <c r="A11" s="54" t="str">
        <f>'Race 1'!A13</f>
        <v>Axis of Evil</v>
      </c>
      <c r="B11" s="55" t="str">
        <f>'Race 1'!B13</f>
        <v>AUS 765</v>
      </c>
      <c r="C11" s="56" t="str">
        <f>'Race 1'!C13</f>
        <v>G. Dempsey</v>
      </c>
      <c r="D11" s="51">
        <f>'Race 1'!N13</f>
        <v>9</v>
      </c>
      <c r="E11" s="51">
        <f>'Race 2'!I13</f>
        <v>9</v>
      </c>
      <c r="F11" s="51">
        <f>'Race 3'!I13</f>
        <v>9</v>
      </c>
      <c r="G11" s="51">
        <f>'Race 4'!I13</f>
        <v>9</v>
      </c>
      <c r="H11" s="51">
        <f>'Race 5'!I13</f>
        <v>9</v>
      </c>
      <c r="I11" s="51">
        <f>'Race 6'!I13</f>
        <v>9</v>
      </c>
      <c r="J11" s="51">
        <f>'Race 7'!I13</f>
        <v>9</v>
      </c>
      <c r="K11" s="51">
        <f>'Race 8'!I13</f>
        <v>9</v>
      </c>
      <c r="L11" s="51">
        <f>'Race 9'!I13</f>
        <v>9</v>
      </c>
      <c r="M11" s="51">
        <f>'Race 10'!I13</f>
        <v>9</v>
      </c>
      <c r="N11" s="51">
        <f t="shared" si="0"/>
        <v>90</v>
      </c>
      <c r="O11" s="51">
        <v>9</v>
      </c>
      <c r="P11" s="57">
        <f t="shared" si="1"/>
        <v>81</v>
      </c>
      <c r="Q11" s="52"/>
    </row>
    <row r="12" spans="1:17" s="16" customFormat="1" ht="13.5">
      <c r="A12" s="54" t="str">
        <f>'Race 1'!A14</f>
        <v>G Major</v>
      </c>
      <c r="B12" s="55">
        <f>'Race 1'!B14</f>
        <v>6866</v>
      </c>
      <c r="C12" s="56" t="str">
        <f>'Race 1'!C14</f>
        <v>R. Tickner</v>
      </c>
      <c r="D12" s="51">
        <f>'Race 1'!N14</f>
        <v>9</v>
      </c>
      <c r="E12" s="51">
        <f>'Race 2'!I14</f>
        <v>9</v>
      </c>
      <c r="F12" s="51">
        <f>'Race 3'!I14</f>
        <v>1</v>
      </c>
      <c r="G12" s="51">
        <f>'Race 4'!I14</f>
        <v>3</v>
      </c>
      <c r="H12" s="51">
        <f>'Race 5'!I14</f>
        <v>2</v>
      </c>
      <c r="I12" s="51">
        <f>'Race 6'!I14</f>
        <v>1</v>
      </c>
      <c r="J12" s="51">
        <f>'Race 7'!I14</f>
        <v>9</v>
      </c>
      <c r="K12" s="51">
        <f>'Race 8'!I14</f>
        <v>4</v>
      </c>
      <c r="L12" s="51">
        <f>'Race 9'!I14</f>
        <v>4</v>
      </c>
      <c r="M12" s="51">
        <f>'Race 10'!I14</f>
        <v>3</v>
      </c>
      <c r="N12" s="51">
        <f t="shared" si="0"/>
        <v>45</v>
      </c>
      <c r="O12" s="51">
        <v>9</v>
      </c>
      <c r="P12" s="57">
        <f t="shared" si="1"/>
        <v>36</v>
      </c>
      <c r="Q12" s="52">
        <v>3</v>
      </c>
    </row>
    <row r="13" spans="1:17" s="16" customFormat="1" ht="13.5">
      <c r="A13" s="54" t="str">
        <f>'Race 1'!A15</f>
        <v>Next Light</v>
      </c>
      <c r="B13" s="55">
        <f>'Race 1'!B15</f>
        <v>35000</v>
      </c>
      <c r="C13" s="56" t="str">
        <f>'Race 1'!C15</f>
        <v>M. Rutherford</v>
      </c>
      <c r="D13" s="51">
        <f>'Race 1'!N15</f>
        <v>9</v>
      </c>
      <c r="E13" s="51">
        <f>'Race 2'!I15</f>
        <v>1</v>
      </c>
      <c r="F13" s="51">
        <f>'Race 3'!I15</f>
        <v>9</v>
      </c>
      <c r="G13" s="51">
        <f>'Race 4'!I15</f>
        <v>1</v>
      </c>
      <c r="H13" s="51">
        <f>'Race 5'!I15</f>
        <v>9</v>
      </c>
      <c r="I13" s="51">
        <f>'Race 6'!I15</f>
        <v>9</v>
      </c>
      <c r="J13" s="51">
        <f>'Race 7'!I15</f>
        <v>9</v>
      </c>
      <c r="K13" s="51">
        <f>'Race 8'!I15</f>
        <v>9</v>
      </c>
      <c r="L13" s="51">
        <f>'Race 9'!I15</f>
        <v>9</v>
      </c>
      <c r="M13" s="51">
        <f>'Race 10'!I15</f>
        <v>9</v>
      </c>
      <c r="N13" s="51">
        <f t="shared" si="0"/>
        <v>74</v>
      </c>
      <c r="O13" s="51">
        <v>9</v>
      </c>
      <c r="P13" s="57">
        <f t="shared" si="1"/>
        <v>65</v>
      </c>
      <c r="Q13" s="52">
        <v>8</v>
      </c>
    </row>
    <row r="14" spans="1:17" s="16" customFormat="1" ht="13.5">
      <c r="A14" s="54" t="str">
        <f>'Race 1'!A16</f>
        <v>Black Velvet</v>
      </c>
      <c r="B14" s="55">
        <f>'Race 1'!B16</f>
        <v>3805</v>
      </c>
      <c r="C14" s="56" t="str">
        <f>'Race 1'!C16</f>
        <v>C. Legg</v>
      </c>
      <c r="D14" s="51">
        <f>'Race 1'!N16</f>
        <v>9</v>
      </c>
      <c r="E14" s="51">
        <f>'Race 2'!I16</f>
        <v>6</v>
      </c>
      <c r="F14" s="51">
        <f>'Race 3'!I16</f>
        <v>3</v>
      </c>
      <c r="G14" s="51">
        <f>'Race 4'!I16</f>
        <v>9</v>
      </c>
      <c r="H14" s="51">
        <f>'Race 5'!I16</f>
        <v>4</v>
      </c>
      <c r="I14" s="51">
        <f>'Race 6'!I16</f>
        <v>9</v>
      </c>
      <c r="J14" s="51">
        <f>'Race 7'!I16</f>
        <v>9</v>
      </c>
      <c r="K14" s="51">
        <f>'Race 8'!I16</f>
        <v>9</v>
      </c>
      <c r="L14" s="51">
        <f>'Race 9'!I16</f>
        <v>9</v>
      </c>
      <c r="M14" s="51">
        <f>'Race 10'!I16</f>
        <v>6</v>
      </c>
      <c r="N14" s="51">
        <f t="shared" si="0"/>
        <v>73</v>
      </c>
      <c r="O14" s="51">
        <v>9</v>
      </c>
      <c r="P14" s="57">
        <f t="shared" si="1"/>
        <v>64</v>
      </c>
      <c r="Q14" s="52">
        <v>7</v>
      </c>
    </row>
    <row r="15" spans="1:17" s="16" customFormat="1" ht="13.5">
      <c r="A15" s="54" t="str">
        <f>'Race 1'!A17</f>
        <v>Myuna 111</v>
      </c>
      <c r="B15" s="55">
        <f>'Race 1'!B17</f>
        <v>2679</v>
      </c>
      <c r="C15" s="56" t="str">
        <f>'Race 1'!C17</f>
        <v>M.Trask</v>
      </c>
      <c r="D15" s="51">
        <f>'Race 1'!N17</f>
        <v>9</v>
      </c>
      <c r="E15" s="51">
        <f>'Race 2'!I17</f>
        <v>9</v>
      </c>
      <c r="F15" s="51">
        <f>'Race 3'!I17</f>
        <v>9</v>
      </c>
      <c r="G15" s="51">
        <f>'Race 4'!I17</f>
        <v>9</v>
      </c>
      <c r="H15" s="51">
        <f>'Race 5'!I17</f>
        <v>9</v>
      </c>
      <c r="I15" s="51">
        <f>'Race 6'!I17</f>
        <v>9</v>
      </c>
      <c r="J15" s="51">
        <f>'Race 7'!I17</f>
        <v>9</v>
      </c>
      <c r="K15" s="51">
        <f>'Race 8'!I17</f>
        <v>9</v>
      </c>
      <c r="L15" s="51">
        <f>'Race 9'!I17</f>
        <v>9</v>
      </c>
      <c r="M15" s="51">
        <f>'Race 10'!I17</f>
        <v>9</v>
      </c>
      <c r="N15" s="51">
        <f t="shared" si="0"/>
        <v>90</v>
      </c>
      <c r="O15" s="51">
        <v>9</v>
      </c>
      <c r="P15" s="57">
        <f t="shared" si="1"/>
        <v>81</v>
      </c>
      <c r="Q15" s="52"/>
    </row>
    <row r="16" spans="1:17" s="16" customFormat="1" ht="13.5">
      <c r="A16" s="54" t="str">
        <f>'Race 1'!A18</f>
        <v>Hot Stuff</v>
      </c>
      <c r="B16" s="55">
        <f>'Race 1'!B18</f>
        <v>610</v>
      </c>
      <c r="C16" s="56" t="str">
        <f>'Race 1'!C18</f>
        <v>L. Player</v>
      </c>
      <c r="D16" s="51">
        <f>'Race 1'!N18</f>
        <v>9</v>
      </c>
      <c r="E16" s="51">
        <f>'Race 2'!I18</f>
        <v>9</v>
      </c>
      <c r="F16" s="51">
        <f>'Race 3'!I18</f>
        <v>9</v>
      </c>
      <c r="G16" s="51">
        <f>'Race 4'!I18</f>
        <v>9</v>
      </c>
      <c r="H16" s="51">
        <f>'Race 5'!I18</f>
        <v>9</v>
      </c>
      <c r="I16" s="51">
        <f>'Race 6'!I18</f>
        <v>9</v>
      </c>
      <c r="J16" s="51">
        <f>'Race 7'!I18</f>
        <v>9</v>
      </c>
      <c r="K16" s="51">
        <f>'Race 8'!I18</f>
        <v>9</v>
      </c>
      <c r="L16" s="51">
        <f>'Race 9'!I18</f>
        <v>9</v>
      </c>
      <c r="M16" s="51">
        <f>'Race 10'!I18</f>
        <v>9</v>
      </c>
      <c r="N16" s="51">
        <f t="shared" si="0"/>
        <v>90</v>
      </c>
      <c r="O16" s="51">
        <v>9</v>
      </c>
      <c r="P16" s="57">
        <f t="shared" si="1"/>
        <v>81</v>
      </c>
      <c r="Q16" s="52"/>
    </row>
    <row r="17" spans="1:17" s="16" customFormat="1" ht="13.5">
      <c r="A17" s="54" t="str">
        <f>'Race 1'!A19</f>
        <v>Blur</v>
      </c>
      <c r="B17" s="55" t="str">
        <f>'Race 1'!B19</f>
        <v>G301</v>
      </c>
      <c r="C17" s="56" t="str">
        <f>'Race 1'!C19</f>
        <v>G. Levis</v>
      </c>
      <c r="D17" s="51">
        <f>'Race 1'!N19</f>
        <v>2</v>
      </c>
      <c r="E17" s="51">
        <f>'Race 2'!I19</f>
        <v>6</v>
      </c>
      <c r="F17" s="51">
        <f>'Race 3'!I19</f>
        <v>4</v>
      </c>
      <c r="G17" s="51">
        <f>'Race 4'!I19</f>
        <v>7</v>
      </c>
      <c r="H17" s="51">
        <f>'Race 5'!I19</f>
        <v>3</v>
      </c>
      <c r="I17" s="51">
        <f>'Race 6'!I19</f>
        <v>4</v>
      </c>
      <c r="J17" s="51">
        <f>'Race 7'!I19</f>
        <v>2</v>
      </c>
      <c r="K17" s="51">
        <f>'Race 8'!I19</f>
        <v>1</v>
      </c>
      <c r="L17" s="51">
        <f>'Race 9'!I19</f>
        <v>1</v>
      </c>
      <c r="M17" s="51">
        <f>'Race 10'!I19</f>
        <v>5</v>
      </c>
      <c r="N17" s="51">
        <f t="shared" si="0"/>
        <v>35</v>
      </c>
      <c r="O17" s="51">
        <v>7</v>
      </c>
      <c r="P17" s="57">
        <f t="shared" si="1"/>
        <v>28</v>
      </c>
      <c r="Q17" s="52">
        <v>2</v>
      </c>
    </row>
    <row r="18" spans="1:17" s="16" customFormat="1" ht="13.5">
      <c r="A18" s="54" t="str">
        <f>'Race 1'!A20</f>
        <v>Farrago</v>
      </c>
      <c r="B18" s="55">
        <f>'Race 1'!B20</f>
        <v>1925</v>
      </c>
      <c r="C18" s="56" t="str">
        <f>'Race 1'!C20</f>
        <v>B. Heaton</v>
      </c>
      <c r="D18" s="51">
        <f>'Race 1'!N20</f>
        <v>9</v>
      </c>
      <c r="E18" s="51">
        <f>'Race 2'!I20</f>
        <v>9</v>
      </c>
      <c r="F18" s="51">
        <f>'Race 3'!I20</f>
        <v>9</v>
      </c>
      <c r="G18" s="51">
        <f>'Race 4'!I20</f>
        <v>9</v>
      </c>
      <c r="H18" s="51">
        <f>'Race 5'!I20</f>
        <v>9</v>
      </c>
      <c r="I18" s="51">
        <f>'Race 6'!I20</f>
        <v>9</v>
      </c>
      <c r="J18" s="51">
        <f>'Race 7'!I20</f>
        <v>9</v>
      </c>
      <c r="K18" s="51">
        <f>'Race 8'!I20</f>
        <v>9</v>
      </c>
      <c r="L18" s="51">
        <f>'Race 9'!I20</f>
        <v>9</v>
      </c>
      <c r="M18" s="51">
        <f>'Race 10'!I20</f>
        <v>9</v>
      </c>
      <c r="N18" s="92">
        <f t="shared" si="0"/>
        <v>90</v>
      </c>
      <c r="O18" s="51">
        <v>9</v>
      </c>
      <c r="P18" s="57">
        <f t="shared" si="1"/>
        <v>81</v>
      </c>
      <c r="Q18" s="52"/>
    </row>
    <row r="19" spans="1:17" s="16" customFormat="1" ht="13.5">
      <c r="A19" s="54" t="str">
        <f>'Race 1'!A21</f>
        <v>Crazy duck</v>
      </c>
      <c r="B19" s="55">
        <f>'Race 1'!B21</f>
        <v>61</v>
      </c>
      <c r="C19" s="56" t="str">
        <f>'Race 1'!C21</f>
        <v>P. Blakney</v>
      </c>
      <c r="D19" s="51">
        <f>'Race 1'!N21</f>
        <v>9</v>
      </c>
      <c r="E19" s="51">
        <f>'Race 2'!I21</f>
        <v>9</v>
      </c>
      <c r="F19" s="51">
        <f>'Race 3'!I21</f>
        <v>9</v>
      </c>
      <c r="G19" s="51">
        <f>'Race 4'!I21</f>
        <v>9</v>
      </c>
      <c r="H19" s="51">
        <f>'Race 5'!I21</f>
        <v>9</v>
      </c>
      <c r="I19" s="51">
        <f>'Race 6'!I21</f>
        <v>9</v>
      </c>
      <c r="J19" s="51">
        <f>'Race 7'!I21</f>
        <v>9</v>
      </c>
      <c r="K19" s="51">
        <f>'Race 8'!I21</f>
        <v>9</v>
      </c>
      <c r="L19" s="51">
        <f>'Race 9'!I21</f>
        <v>9</v>
      </c>
      <c r="M19" s="51">
        <f>'Race 10'!I21</f>
        <v>9</v>
      </c>
      <c r="N19" s="51">
        <f t="shared" si="0"/>
        <v>90</v>
      </c>
      <c r="O19" s="51">
        <v>9</v>
      </c>
      <c r="P19" s="57">
        <f t="shared" si="1"/>
        <v>81</v>
      </c>
      <c r="Q19" s="52"/>
    </row>
    <row r="20" spans="1:17" s="16" customFormat="1" ht="13.5">
      <c r="A20" s="54" t="str">
        <f>'Race 1'!A22</f>
        <v>Xena Warrior Princess</v>
      </c>
      <c r="B20" s="55">
        <f>'Race 1'!B22</f>
        <v>4655</v>
      </c>
      <c r="C20" s="56" t="str">
        <f>'Race 1'!C22</f>
        <v>C. Howe</v>
      </c>
      <c r="D20" s="51">
        <f>'Race 1'!N22</f>
        <v>9</v>
      </c>
      <c r="E20" s="51">
        <f>'Race 2'!I22</f>
        <v>9</v>
      </c>
      <c r="F20" s="51">
        <f>'Race 3'!I22</f>
        <v>9</v>
      </c>
      <c r="G20" s="51">
        <f>'Race 4'!I22</f>
        <v>9</v>
      </c>
      <c r="H20" s="51">
        <f>'Race 5'!I22</f>
        <v>9</v>
      </c>
      <c r="I20" s="51">
        <f>'Race 6'!I22</f>
        <v>9</v>
      </c>
      <c r="J20" s="51">
        <f>'Race 7'!I22</f>
        <v>9</v>
      </c>
      <c r="K20" s="51">
        <f>'Race 8'!I22</f>
        <v>9</v>
      </c>
      <c r="L20" s="51">
        <f>'Race 9'!I22</f>
        <v>9</v>
      </c>
      <c r="M20" s="51">
        <f>'Race 10'!I22</f>
        <v>9</v>
      </c>
      <c r="N20" s="51">
        <f t="shared" si="0"/>
        <v>90</v>
      </c>
      <c r="O20" s="51">
        <v>9</v>
      </c>
      <c r="P20" s="57">
        <f t="shared" si="1"/>
        <v>81</v>
      </c>
      <c r="Q20" s="52"/>
    </row>
    <row r="21" spans="1:17" s="53" customFormat="1" ht="13.5">
      <c r="A21" s="54" t="str">
        <f>'Race 1'!A23</f>
        <v>A Fine Balance</v>
      </c>
      <c r="B21" s="55" t="str">
        <f>'Race 1'!B23</f>
        <v>A105</v>
      </c>
      <c r="C21" s="56" t="str">
        <f>'Race 1'!C23</f>
        <v>J. Carlile</v>
      </c>
      <c r="D21" s="51">
        <f>'Race 1'!N23</f>
        <v>9</v>
      </c>
      <c r="E21" s="51">
        <f>'Race 2'!I23</f>
        <v>9</v>
      </c>
      <c r="F21" s="51">
        <f>'Race 3'!I23</f>
        <v>9</v>
      </c>
      <c r="G21" s="51">
        <f>'Race 4'!I23</f>
        <v>9</v>
      </c>
      <c r="H21" s="51">
        <f>'Race 5'!I23</f>
        <v>9</v>
      </c>
      <c r="I21" s="51">
        <f>'Race 6'!I23</f>
        <v>9</v>
      </c>
      <c r="J21" s="51">
        <f>'Race 7'!I23</f>
        <v>9</v>
      </c>
      <c r="K21" s="51">
        <f>'Race 8'!I23</f>
        <v>9</v>
      </c>
      <c r="L21" s="51">
        <f>'Race 9'!I23</f>
        <v>9</v>
      </c>
      <c r="M21" s="51">
        <f>'Race 10'!I23</f>
        <v>9</v>
      </c>
      <c r="N21" s="51">
        <f t="shared" si="0"/>
        <v>90</v>
      </c>
      <c r="O21" s="51">
        <v>9</v>
      </c>
      <c r="P21" s="57">
        <f t="shared" si="1"/>
        <v>81</v>
      </c>
      <c r="Q21" s="52"/>
    </row>
    <row r="22" spans="1:17" s="16" customFormat="1" ht="13.5">
      <c r="A22" s="54" t="str">
        <f>'Race 1'!A24</f>
        <v>Pink Panther</v>
      </c>
      <c r="B22" s="55">
        <f>'Race 1'!B24</f>
        <v>15</v>
      </c>
      <c r="C22" s="56" t="str">
        <f>'Race 1'!C24</f>
        <v>J. Stanton</v>
      </c>
      <c r="D22" s="51">
        <f>'Race 1'!N24</f>
        <v>9</v>
      </c>
      <c r="E22" s="51">
        <f>'Race 2'!I24</f>
        <v>9</v>
      </c>
      <c r="F22" s="51">
        <f>'Race 3'!I24</f>
        <v>9</v>
      </c>
      <c r="G22" s="51">
        <f>'Race 4'!I24</f>
        <v>9</v>
      </c>
      <c r="H22" s="51">
        <f>'Race 5'!I24</f>
        <v>9</v>
      </c>
      <c r="I22" s="51">
        <f>'Race 6'!I24</f>
        <v>9</v>
      </c>
      <c r="J22" s="51">
        <f>'Race 7'!I24</f>
        <v>9</v>
      </c>
      <c r="K22" s="51">
        <f>'Race 8'!I24</f>
        <v>9</v>
      </c>
      <c r="L22" s="51">
        <f>'Race 9'!I24</f>
        <v>9</v>
      </c>
      <c r="M22" s="51">
        <f>'Race 10'!I24</f>
        <v>9</v>
      </c>
      <c r="N22" s="51">
        <f t="shared" si="0"/>
        <v>90</v>
      </c>
      <c r="O22" s="51">
        <v>9</v>
      </c>
      <c r="P22" s="57">
        <f t="shared" si="1"/>
        <v>81</v>
      </c>
      <c r="Q22" s="52"/>
    </row>
    <row r="23" spans="1:17" s="16" customFormat="1" ht="13.5">
      <c r="A23" s="54" t="str">
        <f>'Race 1'!A25</f>
        <v>Firefly</v>
      </c>
      <c r="B23" s="55">
        <f>'Race 1'!B25</f>
        <v>2939</v>
      </c>
      <c r="C23" s="56" t="str">
        <f>'Race 1'!C25</f>
        <v>B. Wilson</v>
      </c>
      <c r="D23" s="51">
        <f>'Race 1'!N25</f>
        <v>9</v>
      </c>
      <c r="E23" s="51">
        <f>'Race 2'!I25</f>
        <v>9</v>
      </c>
      <c r="F23" s="51">
        <f>'Race 3'!I25</f>
        <v>9</v>
      </c>
      <c r="G23" s="51">
        <f>'Race 4'!I25</f>
        <v>9</v>
      </c>
      <c r="H23" s="51">
        <f>'Race 5'!I25</f>
        <v>9</v>
      </c>
      <c r="I23" s="51">
        <f>'Race 6'!I25</f>
        <v>9</v>
      </c>
      <c r="J23" s="51">
        <f>'Race 7'!I25</f>
        <v>9</v>
      </c>
      <c r="K23" s="51">
        <f>'Race 8'!I25</f>
        <v>9</v>
      </c>
      <c r="L23" s="51">
        <f>'Race 9'!I25</f>
        <v>9</v>
      </c>
      <c r="M23" s="51">
        <f>'Race 10'!I25</f>
        <v>9</v>
      </c>
      <c r="N23" s="51">
        <f t="shared" si="0"/>
        <v>90</v>
      </c>
      <c r="O23" s="51">
        <v>9</v>
      </c>
      <c r="P23" s="57">
        <f t="shared" si="1"/>
        <v>81</v>
      </c>
      <c r="Q23" s="52"/>
    </row>
    <row r="24" spans="1:17" s="16" customFormat="1" ht="13.5">
      <c r="A24" s="54" t="str">
        <f>'Race 1'!A26</f>
        <v>Wind Falls</v>
      </c>
      <c r="B24" s="55">
        <f>'Race 1'!B26</f>
        <v>6878</v>
      </c>
      <c r="C24" s="56" t="str">
        <f>'Race 1'!C26</f>
        <v>S. Hume</v>
      </c>
      <c r="D24" s="51">
        <f>'Race 1'!N26</f>
        <v>9</v>
      </c>
      <c r="E24" s="51">
        <f>'Race 2'!I26</f>
        <v>9</v>
      </c>
      <c r="F24" s="51">
        <f>'Race 3'!I26</f>
        <v>9</v>
      </c>
      <c r="G24" s="51">
        <f>'Race 4'!I26</f>
        <v>7</v>
      </c>
      <c r="H24" s="51">
        <f>'Race 5'!I26</f>
        <v>9</v>
      </c>
      <c r="I24" s="51">
        <f>'Race 6'!I26</f>
        <v>2</v>
      </c>
      <c r="J24" s="51">
        <f>'Race 7'!I26</f>
        <v>1</v>
      </c>
      <c r="K24" s="51">
        <f>'Race 8'!I26</f>
        <v>9</v>
      </c>
      <c r="L24" s="51">
        <f>'Race 9'!I26</f>
        <v>3</v>
      </c>
      <c r="M24" s="51">
        <f>'Race 10'!I26</f>
        <v>9</v>
      </c>
      <c r="N24" s="92">
        <f t="shared" si="0"/>
        <v>67</v>
      </c>
      <c r="O24" s="51">
        <v>9</v>
      </c>
      <c r="P24" s="57">
        <f t="shared" si="1"/>
        <v>58</v>
      </c>
      <c r="Q24" s="52">
        <v>6</v>
      </c>
    </row>
    <row r="25" spans="1:17" s="16" customFormat="1" ht="13.5">
      <c r="A25" s="54" t="str">
        <f>'Race 1'!A27</f>
        <v>Any Excuse</v>
      </c>
      <c r="B25" s="55">
        <f>'Race 1'!B27</f>
        <v>4628</v>
      </c>
      <c r="C25" s="56" t="str">
        <f>'Race 1'!C27</f>
        <v>T. Ainsworth</v>
      </c>
      <c r="D25" s="51">
        <f>'Race 1'!N27</f>
        <v>9</v>
      </c>
      <c r="E25" s="51">
        <f>'Race 2'!I27</f>
        <v>9</v>
      </c>
      <c r="F25" s="51">
        <f>'Race 3'!I27</f>
        <v>9</v>
      </c>
      <c r="G25" s="51">
        <f>'Race 4'!I27</f>
        <v>9</v>
      </c>
      <c r="H25" s="51">
        <f>'Race 5'!I27</f>
        <v>9</v>
      </c>
      <c r="I25" s="51">
        <f>'Race 6'!I27</f>
        <v>9</v>
      </c>
      <c r="J25" s="51">
        <f>'Race 7'!I27</f>
        <v>9</v>
      </c>
      <c r="K25" s="51">
        <f>'Race 8'!I27</f>
        <v>9</v>
      </c>
      <c r="L25" s="51">
        <f>'Race 9'!I27</f>
        <v>9</v>
      </c>
      <c r="M25" s="51">
        <f>'Race 10'!I27</f>
        <v>9</v>
      </c>
      <c r="N25" s="51">
        <f t="shared" si="0"/>
        <v>90</v>
      </c>
      <c r="O25" s="51">
        <v>9</v>
      </c>
      <c r="P25" s="57">
        <f t="shared" si="1"/>
        <v>81</v>
      </c>
      <c r="Q25" s="40"/>
    </row>
    <row r="26" spans="1:17" s="16" customFormat="1" ht="13.5">
      <c r="A26" s="54" t="str">
        <f>'Race 1'!A28</f>
        <v>Serenity</v>
      </c>
      <c r="B26" s="55">
        <f>'Race 1'!B28</f>
        <v>0</v>
      </c>
      <c r="C26" s="56">
        <f>'Race 1'!C28</f>
        <v>0</v>
      </c>
      <c r="D26" s="51">
        <f>'Race 1'!N28</f>
        <v>9</v>
      </c>
      <c r="E26" s="51">
        <f>'Race 2'!I28</f>
        <v>6</v>
      </c>
      <c r="F26" s="51">
        <f>'Race 3'!I28</f>
        <v>5</v>
      </c>
      <c r="G26" s="51">
        <f>'Race 4'!I28</f>
        <v>9</v>
      </c>
      <c r="H26" s="51">
        <f>'Race 5'!I28</f>
        <v>5</v>
      </c>
      <c r="I26" s="51">
        <f>'Race 6'!I28</f>
        <v>9</v>
      </c>
      <c r="J26" s="51">
        <f>'Race 7'!I28</f>
        <v>5</v>
      </c>
      <c r="K26" s="51">
        <f>'Race 8'!I28</f>
        <v>2</v>
      </c>
      <c r="L26" s="51">
        <f>'Race 9'!I28</f>
        <v>9</v>
      </c>
      <c r="M26" s="51">
        <f>'Race 10'!I28</f>
        <v>4</v>
      </c>
      <c r="N26" s="51">
        <f t="shared" si="0"/>
        <v>63</v>
      </c>
      <c r="O26" s="51">
        <v>9</v>
      </c>
      <c r="P26" s="57">
        <f t="shared" si="1"/>
        <v>54</v>
      </c>
      <c r="Q26" s="59">
        <v>5</v>
      </c>
    </row>
    <row r="27" spans="1:17" s="16" customFormat="1" ht="13.5">
      <c r="A27" s="54"/>
      <c r="B27" s="55"/>
      <c r="C27" s="5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7"/>
      <c r="Q27" s="59"/>
    </row>
    <row r="28" spans="1:17" s="16" customFormat="1" ht="13.5">
      <c r="A28" s="54"/>
      <c r="B28" s="55"/>
      <c r="C28" s="5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7"/>
      <c r="Q28" s="59"/>
    </row>
    <row r="29" spans="1:17" s="16" customFormat="1" ht="13.5">
      <c r="A29" s="54"/>
      <c r="B29" s="98"/>
      <c r="C29" s="54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7"/>
      <c r="Q29" s="59"/>
    </row>
    <row r="30" spans="1:17" s="16" customFormat="1" ht="13.5">
      <c r="A30" s="20"/>
      <c r="B30" s="21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9"/>
      <c r="O30" s="39"/>
      <c r="P30" s="41"/>
      <c r="Q30" s="41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74" r:id="rId1"/>
  <headerFooter alignWithMargins="0">
    <oddHeader>&amp;C&amp;"Times New Roman,Bold"&amp;22Parramatta River Sailing Club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K10" sqref="K10:K28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82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2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90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76</v>
      </c>
      <c r="L4" s="33"/>
    </row>
    <row r="5" spans="1:12" s="16" customFormat="1" ht="13.5">
      <c r="A5" s="29" t="s">
        <v>4</v>
      </c>
      <c r="B5" s="35">
        <v>4</v>
      </c>
      <c r="C5" s="29"/>
      <c r="D5" s="31"/>
      <c r="E5" s="33"/>
      <c r="F5" s="32"/>
      <c r="G5" s="29"/>
      <c r="H5" s="33"/>
      <c r="I5" s="33"/>
      <c r="J5" s="30" t="s">
        <v>36</v>
      </c>
      <c r="K5" s="37" t="s">
        <v>92</v>
      </c>
      <c r="L5" s="33"/>
    </row>
    <row r="6" spans="1:12" s="16" customFormat="1" ht="13.5">
      <c r="A6" s="29" t="s">
        <v>5</v>
      </c>
      <c r="B6" s="35" t="s">
        <v>91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">
      <c r="A9" s="14" t="s">
        <v>6</v>
      </c>
      <c r="B9" s="15" t="s">
        <v>7</v>
      </c>
      <c r="C9" s="14" t="s">
        <v>8</v>
      </c>
      <c r="D9" s="42" t="s">
        <v>43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" customHeight="1">
      <c r="A10" s="49" t="s">
        <v>63</v>
      </c>
      <c r="B10" s="50" t="s">
        <v>64</v>
      </c>
      <c r="C10" s="49" t="s">
        <v>67</v>
      </c>
      <c r="D10" s="64">
        <v>0</v>
      </c>
      <c r="E10" s="65">
        <v>0.2769097222222222</v>
      </c>
      <c r="F10" s="66">
        <v>2</v>
      </c>
      <c r="G10" s="65">
        <f>E10-D10</f>
        <v>0.2769097222222222</v>
      </c>
      <c r="H10" s="46">
        <v>2</v>
      </c>
      <c r="I10" s="46">
        <v>2</v>
      </c>
      <c r="J10" s="55">
        <f>SUM(Total!D8:E8)</f>
        <v>3</v>
      </c>
      <c r="K10" s="64">
        <v>0</v>
      </c>
      <c r="L10" s="67"/>
      <c r="M10" s="68"/>
    </row>
    <row r="11" spans="1:13" s="16" customFormat="1" ht="27">
      <c r="A11" s="43" t="s">
        <v>54</v>
      </c>
      <c r="B11" s="44" t="s">
        <v>35</v>
      </c>
      <c r="C11" s="43" t="s">
        <v>21</v>
      </c>
      <c r="D11" s="64">
        <v>0.001388888888888889</v>
      </c>
      <c r="E11" s="65"/>
      <c r="F11" s="66"/>
      <c r="G11" s="65"/>
      <c r="H11" s="46"/>
      <c r="I11" s="46">
        <v>9</v>
      </c>
      <c r="J11" s="55">
        <f>SUM(Total!D9:E9)</f>
        <v>18</v>
      </c>
      <c r="K11" s="64">
        <v>0.001388888888888889</v>
      </c>
      <c r="L11" s="67"/>
      <c r="M11" s="68"/>
    </row>
    <row r="12" spans="1:13" s="16" customFormat="1" ht="13.5">
      <c r="A12" s="99" t="s">
        <v>85</v>
      </c>
      <c r="B12" s="100">
        <v>88</v>
      </c>
      <c r="C12" s="99" t="s">
        <v>86</v>
      </c>
      <c r="D12" s="64">
        <v>0.003472222222222222</v>
      </c>
      <c r="E12" s="65"/>
      <c r="F12" s="66"/>
      <c r="G12" s="65"/>
      <c r="H12" s="46"/>
      <c r="I12" s="46">
        <v>9</v>
      </c>
      <c r="J12" s="55">
        <f>SUM(Total!D10:E10)</f>
        <v>18</v>
      </c>
      <c r="K12" s="64">
        <v>0.003472222222222222</v>
      </c>
      <c r="L12" s="67"/>
      <c r="M12" s="68"/>
    </row>
    <row r="13" spans="1:13" s="16" customFormat="1" ht="13.5">
      <c r="A13" s="99" t="s">
        <v>44</v>
      </c>
      <c r="B13" s="100" t="s">
        <v>45</v>
      </c>
      <c r="C13" s="99" t="s">
        <v>52</v>
      </c>
      <c r="D13" s="64">
        <v>0.003472222222222222</v>
      </c>
      <c r="E13" s="65"/>
      <c r="F13" s="66"/>
      <c r="G13" s="65"/>
      <c r="H13" s="46"/>
      <c r="I13" s="46">
        <v>9</v>
      </c>
      <c r="J13" s="55">
        <f>SUM(Total!D11:E11)</f>
        <v>18</v>
      </c>
      <c r="K13" s="64">
        <v>0.003472222222222222</v>
      </c>
      <c r="L13" s="70"/>
      <c r="M13" s="68"/>
    </row>
    <row r="14" spans="1:13" s="16" customFormat="1" ht="13.5">
      <c r="A14" s="99" t="s">
        <v>80</v>
      </c>
      <c r="B14" s="100">
        <v>6866</v>
      </c>
      <c r="C14" s="99" t="s">
        <v>81</v>
      </c>
      <c r="D14" s="64">
        <v>0.006944444444444444</v>
      </c>
      <c r="E14" s="65"/>
      <c r="F14" s="66"/>
      <c r="G14" s="65"/>
      <c r="H14" s="46"/>
      <c r="I14" s="46">
        <v>9</v>
      </c>
      <c r="J14" s="55">
        <f>SUM(Total!D12:E12)</f>
        <v>18</v>
      </c>
      <c r="K14" s="64">
        <v>0.006944444444444444</v>
      </c>
      <c r="L14" s="67"/>
      <c r="M14" s="68"/>
    </row>
    <row r="15" spans="1:13" s="16" customFormat="1" ht="16.5" customHeight="1">
      <c r="A15" s="99" t="s">
        <v>66</v>
      </c>
      <c r="B15" s="100">
        <v>35000</v>
      </c>
      <c r="C15" s="99" t="s">
        <v>68</v>
      </c>
      <c r="D15" s="64">
        <v>0.009027777777777779</v>
      </c>
      <c r="E15" s="65">
        <v>0.27650462962962963</v>
      </c>
      <c r="F15" s="48">
        <v>1</v>
      </c>
      <c r="G15" s="65">
        <f>E15-D15</f>
        <v>0.2674768518518518</v>
      </c>
      <c r="H15" s="48">
        <v>1</v>
      </c>
      <c r="I15" s="46">
        <v>1</v>
      </c>
      <c r="J15" s="55">
        <f>SUM(Total!D13:E13)</f>
        <v>10</v>
      </c>
      <c r="K15" s="64">
        <v>0.008333333333333333</v>
      </c>
      <c r="L15" s="72" t="s">
        <v>78</v>
      </c>
      <c r="M15" s="73"/>
    </row>
    <row r="16" spans="1:13" s="16" customFormat="1" ht="13.5">
      <c r="A16" s="101" t="s">
        <v>69</v>
      </c>
      <c r="B16" s="102">
        <v>3805</v>
      </c>
      <c r="C16" s="101" t="s">
        <v>70</v>
      </c>
      <c r="D16" s="64">
        <v>0.006944444444444444</v>
      </c>
      <c r="E16" s="65" t="s">
        <v>93</v>
      </c>
      <c r="F16" s="66"/>
      <c r="G16" s="65"/>
      <c r="H16" s="46"/>
      <c r="I16" s="46">
        <v>6</v>
      </c>
      <c r="J16" s="55">
        <f>SUM(Total!D14:E14)</f>
        <v>15</v>
      </c>
      <c r="K16" s="64">
        <v>0.008333333333333333</v>
      </c>
      <c r="L16" s="67" t="s">
        <v>94</v>
      </c>
      <c r="M16" s="68"/>
    </row>
    <row r="17" spans="1:13" s="16" customFormat="1" ht="13.5">
      <c r="A17" s="101" t="s">
        <v>31</v>
      </c>
      <c r="B17" s="102">
        <v>2679</v>
      </c>
      <c r="C17" s="101" t="s">
        <v>32</v>
      </c>
      <c r="D17" s="64">
        <v>0.009722222222222222</v>
      </c>
      <c r="E17" s="65"/>
      <c r="F17" s="66"/>
      <c r="G17" s="65"/>
      <c r="H17" s="46"/>
      <c r="I17" s="46">
        <v>9</v>
      </c>
      <c r="J17" s="55">
        <f>SUM(Total!D15:E15)</f>
        <v>18</v>
      </c>
      <c r="K17" s="64">
        <v>0.009722222222222222</v>
      </c>
      <c r="L17" s="67"/>
      <c r="M17" s="68"/>
    </row>
    <row r="18" spans="1:13" s="16" customFormat="1" ht="13.5">
      <c r="A18" s="101" t="s">
        <v>18</v>
      </c>
      <c r="B18" s="102">
        <v>610</v>
      </c>
      <c r="C18" s="101" t="s">
        <v>19</v>
      </c>
      <c r="D18" s="64">
        <v>0.008333333333333333</v>
      </c>
      <c r="E18" s="65"/>
      <c r="F18" s="66"/>
      <c r="G18" s="65"/>
      <c r="H18" s="46"/>
      <c r="I18" s="46">
        <v>9</v>
      </c>
      <c r="J18" s="55">
        <f>SUM(Total!D16:E16)</f>
        <v>18</v>
      </c>
      <c r="K18" s="64">
        <v>0.008333333333333333</v>
      </c>
      <c r="L18" s="67"/>
      <c r="M18" s="68"/>
    </row>
    <row r="19" spans="1:13" s="16" customFormat="1" ht="13.5">
      <c r="A19" s="87" t="s">
        <v>56</v>
      </c>
      <c r="B19" s="46" t="s">
        <v>57</v>
      </c>
      <c r="C19" s="45" t="s">
        <v>58</v>
      </c>
      <c r="D19" s="64">
        <v>0.017361111111111112</v>
      </c>
      <c r="E19" s="65" t="s">
        <v>93</v>
      </c>
      <c r="F19" s="66"/>
      <c r="G19" s="65"/>
      <c r="H19" s="46"/>
      <c r="I19" s="46">
        <v>6</v>
      </c>
      <c r="J19" s="55">
        <f>SUM(Total!D17:E17)</f>
        <v>8</v>
      </c>
      <c r="K19" s="64">
        <v>0.01875</v>
      </c>
      <c r="L19" s="67" t="s">
        <v>94</v>
      </c>
      <c r="M19" s="68"/>
    </row>
    <row r="20" spans="1:13" s="16" customFormat="1" ht="13.5">
      <c r="A20" s="88" t="s">
        <v>65</v>
      </c>
      <c r="B20" s="82">
        <v>1925</v>
      </c>
      <c r="C20" s="81" t="s">
        <v>62</v>
      </c>
      <c r="D20" s="64">
        <v>0.013194444444444444</v>
      </c>
      <c r="E20" s="65"/>
      <c r="F20" s="66"/>
      <c r="G20" s="65"/>
      <c r="H20" s="46"/>
      <c r="I20" s="46">
        <v>9</v>
      </c>
      <c r="J20" s="55">
        <f>SUM(Total!D18:E18)</f>
        <v>18</v>
      </c>
      <c r="K20" s="64">
        <v>0.013194444444444444</v>
      </c>
      <c r="L20" s="67"/>
      <c r="M20" s="68"/>
    </row>
    <row r="21" spans="1:13" s="16" customFormat="1" ht="13.5">
      <c r="A21" s="47" t="s">
        <v>71</v>
      </c>
      <c r="B21" s="48">
        <v>61</v>
      </c>
      <c r="C21" s="47" t="s">
        <v>72</v>
      </c>
      <c r="D21" s="64">
        <v>0.013888888888888888</v>
      </c>
      <c r="E21" s="65"/>
      <c r="F21" s="66"/>
      <c r="G21" s="65"/>
      <c r="H21" s="46"/>
      <c r="I21" s="46">
        <v>9</v>
      </c>
      <c r="J21" s="55">
        <f>SUM(Total!D19:E19)</f>
        <v>18</v>
      </c>
      <c r="K21" s="64">
        <v>0.013888888888888888</v>
      </c>
      <c r="L21" s="67"/>
      <c r="M21" s="74"/>
    </row>
    <row r="22" spans="1:13" s="16" customFormat="1" ht="13.5">
      <c r="A22" s="87" t="s">
        <v>59</v>
      </c>
      <c r="B22" s="46">
        <v>4655</v>
      </c>
      <c r="C22" s="45" t="s">
        <v>53</v>
      </c>
      <c r="D22" s="76">
        <v>0.015277777777777777</v>
      </c>
      <c r="E22" s="65"/>
      <c r="F22" s="46"/>
      <c r="G22" s="65"/>
      <c r="H22" s="46"/>
      <c r="I22" s="46">
        <v>9</v>
      </c>
      <c r="J22" s="55">
        <f>SUM(Total!D20:E20)</f>
        <v>18</v>
      </c>
      <c r="K22" s="76">
        <v>0.015277777777777777</v>
      </c>
      <c r="L22" s="67"/>
      <c r="M22" s="77"/>
    </row>
    <row r="23" spans="1:13" s="16" customFormat="1" ht="13.5">
      <c r="A23" s="89" t="s">
        <v>38</v>
      </c>
      <c r="B23" s="84" t="s">
        <v>37</v>
      </c>
      <c r="C23" s="83" t="s">
        <v>55</v>
      </c>
      <c r="D23" s="76">
        <v>0.015972222222222224</v>
      </c>
      <c r="E23" s="65"/>
      <c r="F23" s="46"/>
      <c r="G23" s="65"/>
      <c r="H23" s="46"/>
      <c r="I23" s="46">
        <v>9</v>
      </c>
      <c r="J23" s="55">
        <f>SUM(Total!D21:E21)</f>
        <v>18</v>
      </c>
      <c r="K23" s="76">
        <v>0.015972222222222224</v>
      </c>
      <c r="L23" s="67"/>
      <c r="M23" s="77"/>
    </row>
    <row r="24" spans="1:13" s="16" customFormat="1" ht="13.5">
      <c r="A24" s="87" t="s">
        <v>33</v>
      </c>
      <c r="B24" s="46">
        <v>15</v>
      </c>
      <c r="C24" s="45" t="s">
        <v>34</v>
      </c>
      <c r="D24" s="76">
        <v>0.016666666666666666</v>
      </c>
      <c r="E24" s="65"/>
      <c r="F24" s="66"/>
      <c r="G24" s="65"/>
      <c r="H24" s="46"/>
      <c r="I24" s="46">
        <v>9</v>
      </c>
      <c r="J24" s="55">
        <f>SUM(Total!D22:E22)</f>
        <v>18</v>
      </c>
      <c r="K24" s="76">
        <v>0.016666666666666666</v>
      </c>
      <c r="L24" s="70"/>
      <c r="M24" s="68"/>
    </row>
    <row r="25" spans="1:13" s="16" customFormat="1" ht="13.5">
      <c r="A25" s="87" t="s">
        <v>20</v>
      </c>
      <c r="B25" s="46">
        <v>2939</v>
      </c>
      <c r="C25" s="45" t="s">
        <v>21</v>
      </c>
      <c r="D25" s="64">
        <v>0.02013888888888889</v>
      </c>
      <c r="E25" s="65"/>
      <c r="F25" s="78"/>
      <c r="G25" s="65"/>
      <c r="H25" s="48"/>
      <c r="I25" s="46">
        <v>9</v>
      </c>
      <c r="J25" s="55">
        <f>SUM(Total!D23:E23)</f>
        <v>18</v>
      </c>
      <c r="K25" s="64">
        <v>0.02013888888888889</v>
      </c>
      <c r="L25" s="72"/>
      <c r="M25" s="74"/>
    </row>
    <row r="26" spans="1:13" s="16" customFormat="1" ht="13.5">
      <c r="A26" s="90" t="s">
        <v>61</v>
      </c>
      <c r="B26" s="48">
        <v>6878</v>
      </c>
      <c r="C26" s="47" t="s">
        <v>60</v>
      </c>
      <c r="D26" s="64">
        <v>0.020833333333333332</v>
      </c>
      <c r="E26" s="65"/>
      <c r="F26" s="46"/>
      <c r="G26" s="65"/>
      <c r="H26" s="46"/>
      <c r="I26" s="46">
        <v>9</v>
      </c>
      <c r="J26" s="55">
        <f>SUM(Total!D24:E24)</f>
        <v>18</v>
      </c>
      <c r="K26" s="64">
        <v>0.020833333333333332</v>
      </c>
      <c r="L26" s="67"/>
      <c r="M26" s="77"/>
    </row>
    <row r="27" spans="1:13" s="16" customFormat="1" ht="13.5">
      <c r="A27" s="87" t="s">
        <v>74</v>
      </c>
      <c r="B27" s="46">
        <v>4628</v>
      </c>
      <c r="C27" s="45" t="s">
        <v>75</v>
      </c>
      <c r="D27" s="79">
        <v>0.018055555555555557</v>
      </c>
      <c r="E27" s="65"/>
      <c r="F27" s="48"/>
      <c r="G27" s="65"/>
      <c r="H27" s="48"/>
      <c r="I27" s="46">
        <v>9</v>
      </c>
      <c r="J27" s="55">
        <f>SUM(Total!D25:E25)</f>
        <v>18</v>
      </c>
      <c r="K27" s="79">
        <v>0.018055555555555557</v>
      </c>
      <c r="L27" s="67"/>
      <c r="M27" s="77"/>
    </row>
    <row r="28" spans="1:13" s="16" customFormat="1" ht="13.5">
      <c r="A28" s="47" t="s">
        <v>89</v>
      </c>
      <c r="B28" s="48"/>
      <c r="C28" s="47"/>
      <c r="D28" s="60">
        <v>0</v>
      </c>
      <c r="E28" s="61" t="s">
        <v>93</v>
      </c>
      <c r="F28" s="17"/>
      <c r="G28" s="61"/>
      <c r="H28" s="17"/>
      <c r="I28" s="46">
        <v>6</v>
      </c>
      <c r="J28" s="55">
        <f>SUM(Total!D26:E26)</f>
        <v>15</v>
      </c>
      <c r="K28" s="60">
        <v>0.001388888888888889</v>
      </c>
      <c r="L28" s="38" t="s">
        <v>94</v>
      </c>
      <c r="M28" s="24"/>
    </row>
    <row r="29" spans="1:13" s="16" customFormat="1" ht="13.5">
      <c r="A29" s="47"/>
      <c r="B29" s="48"/>
      <c r="C29" s="47"/>
      <c r="D29" s="60"/>
      <c r="E29" s="61"/>
      <c r="F29" s="17"/>
      <c r="G29" s="61"/>
      <c r="H29" s="17"/>
      <c r="I29" s="46"/>
      <c r="J29" s="55"/>
      <c r="K29" s="60"/>
      <c r="L29" s="38"/>
      <c r="M29" s="24"/>
    </row>
    <row r="30" spans="1:13" s="16" customFormat="1" ht="13.5">
      <c r="A30" s="47"/>
      <c r="B30" s="48"/>
      <c r="C30" s="47"/>
      <c r="D30" s="60"/>
      <c r="E30" s="94"/>
      <c r="F30" s="17"/>
      <c r="G30" s="61"/>
      <c r="H30" s="17"/>
      <c r="I30" s="46"/>
      <c r="J30" s="55"/>
      <c r="K30" s="60"/>
      <c r="L30" s="38"/>
      <c r="M30" s="24"/>
    </row>
    <row r="31" spans="1:13" s="16" customFormat="1" ht="13.5">
      <c r="A31" s="20"/>
      <c r="B31" s="21"/>
      <c r="C31" s="20"/>
      <c r="D31" s="25"/>
      <c r="E31" s="26"/>
      <c r="F31" s="21"/>
      <c r="G31" s="26"/>
      <c r="H31" s="21"/>
      <c r="I31" s="21"/>
      <c r="J31" s="21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F35" sqref="F35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82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3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95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76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36</v>
      </c>
      <c r="K5" s="37" t="s">
        <v>92</v>
      </c>
      <c r="L5" s="33"/>
    </row>
    <row r="6" spans="1:12" s="16" customFormat="1" ht="13.5">
      <c r="A6" s="29" t="s">
        <v>5</v>
      </c>
      <c r="B6" s="35" t="s">
        <v>96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">
      <c r="A9" s="14" t="s">
        <v>6</v>
      </c>
      <c r="B9" s="15" t="s">
        <v>7</v>
      </c>
      <c r="C9" s="14" t="s">
        <v>8</v>
      </c>
      <c r="D9" s="42" t="s">
        <v>43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" customHeight="1">
      <c r="A10" s="49" t="s">
        <v>63</v>
      </c>
      <c r="B10" s="50" t="s">
        <v>64</v>
      </c>
      <c r="C10" s="49" t="s">
        <v>67</v>
      </c>
      <c r="D10" s="64">
        <v>0</v>
      </c>
      <c r="E10" s="65">
        <v>0.2754050925925926</v>
      </c>
      <c r="F10" s="66">
        <v>1</v>
      </c>
      <c r="G10" s="65">
        <f>E10-D10</f>
        <v>0.2754050925925926</v>
      </c>
      <c r="H10" s="46">
        <v>2</v>
      </c>
      <c r="I10" s="46">
        <v>2</v>
      </c>
      <c r="J10" s="55">
        <f>SUM(Total!D8:F8)</f>
        <v>5</v>
      </c>
      <c r="K10" s="64">
        <v>0</v>
      </c>
      <c r="L10" s="67"/>
      <c r="M10" s="68"/>
    </row>
    <row r="11" spans="1:13" s="16" customFormat="1" ht="27">
      <c r="A11" s="43" t="s">
        <v>54</v>
      </c>
      <c r="B11" s="44" t="s">
        <v>35</v>
      </c>
      <c r="C11" s="43" t="s">
        <v>21</v>
      </c>
      <c r="D11" s="64">
        <v>0.001388888888888889</v>
      </c>
      <c r="E11" s="65"/>
      <c r="F11" s="66"/>
      <c r="G11" s="65"/>
      <c r="H11" s="46"/>
      <c r="I11" s="46">
        <v>9</v>
      </c>
      <c r="J11" s="55">
        <f>SUM(Total!D9:F9)</f>
        <v>27</v>
      </c>
      <c r="K11" s="64">
        <v>0.001388888888888889</v>
      </c>
      <c r="L11" s="67"/>
      <c r="M11" s="68"/>
    </row>
    <row r="12" spans="1:13" s="16" customFormat="1" ht="13.5">
      <c r="A12" s="99" t="s">
        <v>85</v>
      </c>
      <c r="B12" s="100">
        <v>88</v>
      </c>
      <c r="C12" s="99" t="s">
        <v>86</v>
      </c>
      <c r="D12" s="64">
        <v>0.003472222222222222</v>
      </c>
      <c r="E12" s="65"/>
      <c r="F12" s="66"/>
      <c r="G12" s="65"/>
      <c r="H12" s="46"/>
      <c r="I12" s="46">
        <v>9</v>
      </c>
      <c r="J12" s="55">
        <f>SUM(Total!D10:F10)</f>
        <v>27</v>
      </c>
      <c r="K12" s="64">
        <v>0.003472222222222222</v>
      </c>
      <c r="L12" s="67"/>
      <c r="M12" s="68"/>
    </row>
    <row r="13" spans="1:13" s="16" customFormat="1" ht="13.5">
      <c r="A13" s="99" t="s">
        <v>44</v>
      </c>
      <c r="B13" s="100" t="s">
        <v>45</v>
      </c>
      <c r="C13" s="99" t="s">
        <v>52</v>
      </c>
      <c r="D13" s="64">
        <v>0.003472222222222222</v>
      </c>
      <c r="E13" s="65"/>
      <c r="F13" s="66"/>
      <c r="G13" s="65"/>
      <c r="H13" s="46"/>
      <c r="I13" s="46">
        <v>9</v>
      </c>
      <c r="J13" s="55">
        <f>SUM(Total!D11:F11)</f>
        <v>27</v>
      </c>
      <c r="K13" s="64">
        <v>0.003472222222222222</v>
      </c>
      <c r="L13" s="70"/>
      <c r="M13" s="68"/>
    </row>
    <row r="14" spans="1:13" s="16" customFormat="1" ht="13.5">
      <c r="A14" s="99" t="s">
        <v>80</v>
      </c>
      <c r="B14" s="100">
        <v>6866</v>
      </c>
      <c r="C14" s="99" t="s">
        <v>81</v>
      </c>
      <c r="D14" s="64">
        <v>0.006944444444444444</v>
      </c>
      <c r="E14" s="65">
        <v>0.2806712962962963</v>
      </c>
      <c r="F14" s="66">
        <v>2</v>
      </c>
      <c r="G14" s="65">
        <f>E14-D14</f>
        <v>0.27372685185185186</v>
      </c>
      <c r="H14" s="46">
        <v>1</v>
      </c>
      <c r="I14" s="46">
        <v>1</v>
      </c>
      <c r="J14" s="55">
        <f>SUM(Total!D12:F12)</f>
        <v>19</v>
      </c>
      <c r="K14" s="64">
        <v>0.0062499999999999995</v>
      </c>
      <c r="L14" s="67" t="s">
        <v>78</v>
      </c>
      <c r="M14" s="68"/>
    </row>
    <row r="15" spans="1:13" s="16" customFormat="1" ht="16.5" customHeight="1">
      <c r="A15" s="99" t="s">
        <v>66</v>
      </c>
      <c r="B15" s="100">
        <v>35000</v>
      </c>
      <c r="C15" s="99" t="s">
        <v>68</v>
      </c>
      <c r="D15" s="64">
        <v>0.008333333333333333</v>
      </c>
      <c r="E15" s="65"/>
      <c r="F15" s="48"/>
      <c r="G15" s="65"/>
      <c r="H15" s="48"/>
      <c r="I15" s="46">
        <v>9</v>
      </c>
      <c r="J15" s="55">
        <f>SUM(Total!D13:F13)</f>
        <v>19</v>
      </c>
      <c r="K15" s="64">
        <v>0.008333333333333333</v>
      </c>
      <c r="L15" s="72"/>
      <c r="M15" s="73"/>
    </row>
    <row r="16" spans="1:13" s="16" customFormat="1" ht="13.5">
      <c r="A16" s="101" t="s">
        <v>69</v>
      </c>
      <c r="B16" s="102">
        <v>3805</v>
      </c>
      <c r="C16" s="101" t="s">
        <v>70</v>
      </c>
      <c r="D16" s="64">
        <v>0.008333333333333333</v>
      </c>
      <c r="E16" s="65">
        <v>0.28512731481481485</v>
      </c>
      <c r="F16" s="66">
        <v>3</v>
      </c>
      <c r="G16" s="65">
        <f>E16-D16</f>
        <v>0.2767939814814815</v>
      </c>
      <c r="H16" s="46">
        <v>3</v>
      </c>
      <c r="I16" s="46">
        <v>3</v>
      </c>
      <c r="J16" s="55">
        <f>SUM(Total!D14:F14)</f>
        <v>18</v>
      </c>
      <c r="K16" s="64">
        <v>0.009027777777777779</v>
      </c>
      <c r="L16" s="67" t="s">
        <v>79</v>
      </c>
      <c r="M16" s="68"/>
    </row>
    <row r="17" spans="1:13" s="16" customFormat="1" ht="13.5">
      <c r="A17" s="101" t="s">
        <v>31</v>
      </c>
      <c r="B17" s="102">
        <v>2679</v>
      </c>
      <c r="C17" s="101" t="s">
        <v>32</v>
      </c>
      <c r="D17" s="64">
        <v>0.009722222222222222</v>
      </c>
      <c r="E17" s="65"/>
      <c r="F17" s="66"/>
      <c r="G17" s="65"/>
      <c r="H17" s="46"/>
      <c r="I17" s="46">
        <v>9</v>
      </c>
      <c r="J17" s="55">
        <f>SUM(Total!D15:F15)</f>
        <v>27</v>
      </c>
      <c r="K17" s="64">
        <v>0.009722222222222222</v>
      </c>
      <c r="L17" s="67"/>
      <c r="M17" s="68"/>
    </row>
    <row r="18" spans="1:13" s="16" customFormat="1" ht="13.5">
      <c r="A18" s="101" t="s">
        <v>18</v>
      </c>
      <c r="B18" s="102">
        <v>610</v>
      </c>
      <c r="C18" s="101" t="s">
        <v>19</v>
      </c>
      <c r="D18" s="64">
        <v>0.008333333333333333</v>
      </c>
      <c r="E18" s="65"/>
      <c r="F18" s="66"/>
      <c r="G18" s="65"/>
      <c r="H18" s="46"/>
      <c r="I18" s="46">
        <v>9</v>
      </c>
      <c r="J18" s="55">
        <f>SUM(Total!D16:F16)</f>
        <v>27</v>
      </c>
      <c r="K18" s="64">
        <v>0.008333333333333333</v>
      </c>
      <c r="L18" s="67"/>
      <c r="M18" s="68"/>
    </row>
    <row r="19" spans="1:13" s="16" customFormat="1" ht="13.5">
      <c r="A19" s="87" t="s">
        <v>56</v>
      </c>
      <c r="B19" s="46" t="s">
        <v>57</v>
      </c>
      <c r="C19" s="45" t="s">
        <v>58</v>
      </c>
      <c r="D19" s="64">
        <v>0.01875</v>
      </c>
      <c r="E19" s="65">
        <v>0.30723379629629627</v>
      </c>
      <c r="F19" s="66">
        <v>5</v>
      </c>
      <c r="G19" s="65">
        <f>E19-D19</f>
        <v>0.2884837962962963</v>
      </c>
      <c r="H19" s="46">
        <v>4</v>
      </c>
      <c r="I19" s="46">
        <v>4</v>
      </c>
      <c r="J19" s="55">
        <f>SUM(Total!D17:F17)</f>
        <v>12</v>
      </c>
      <c r="K19" s="64">
        <v>0.02013888888888889</v>
      </c>
      <c r="L19" s="67" t="s">
        <v>94</v>
      </c>
      <c r="M19" s="68"/>
    </row>
    <row r="20" spans="1:13" s="16" customFormat="1" ht="13.5">
      <c r="A20" s="88" t="s">
        <v>65</v>
      </c>
      <c r="B20" s="82">
        <v>1925</v>
      </c>
      <c r="C20" s="81" t="s">
        <v>62</v>
      </c>
      <c r="D20" s="64">
        <v>0.013194444444444444</v>
      </c>
      <c r="E20" s="65"/>
      <c r="F20" s="66"/>
      <c r="G20" s="65"/>
      <c r="H20" s="46"/>
      <c r="I20" s="46">
        <v>9</v>
      </c>
      <c r="J20" s="55">
        <f>SUM(Total!D18:F18)</f>
        <v>27</v>
      </c>
      <c r="K20" s="64">
        <v>0.013194444444444444</v>
      </c>
      <c r="L20" s="67"/>
      <c r="M20" s="68"/>
    </row>
    <row r="21" spans="1:13" s="16" customFormat="1" ht="13.5">
      <c r="A21" s="47" t="s">
        <v>71</v>
      </c>
      <c r="B21" s="48">
        <v>61</v>
      </c>
      <c r="C21" s="47" t="s">
        <v>72</v>
      </c>
      <c r="D21" s="64">
        <v>0.013888888888888888</v>
      </c>
      <c r="E21" s="65"/>
      <c r="F21" s="66"/>
      <c r="G21" s="65"/>
      <c r="H21" s="46"/>
      <c r="I21" s="46">
        <v>9</v>
      </c>
      <c r="J21" s="55">
        <f>SUM(Total!D19:F19)</f>
        <v>27</v>
      </c>
      <c r="K21" s="64">
        <v>0.013888888888888888</v>
      </c>
      <c r="L21" s="67"/>
      <c r="M21" s="74"/>
    </row>
    <row r="22" spans="1:13" s="16" customFormat="1" ht="13.5">
      <c r="A22" s="87" t="s">
        <v>59</v>
      </c>
      <c r="B22" s="46">
        <v>4655</v>
      </c>
      <c r="C22" s="45" t="s">
        <v>53</v>
      </c>
      <c r="D22" s="76">
        <v>0.015277777777777777</v>
      </c>
      <c r="E22" s="65"/>
      <c r="F22" s="46"/>
      <c r="G22" s="65"/>
      <c r="H22" s="46"/>
      <c r="I22" s="46">
        <v>9</v>
      </c>
      <c r="J22" s="55">
        <f>SUM(Total!D20:F20)</f>
        <v>27</v>
      </c>
      <c r="K22" s="76">
        <v>0.015277777777777777</v>
      </c>
      <c r="L22" s="67"/>
      <c r="M22" s="77"/>
    </row>
    <row r="23" spans="1:13" s="16" customFormat="1" ht="13.5">
      <c r="A23" s="89" t="s">
        <v>38</v>
      </c>
      <c r="B23" s="84" t="s">
        <v>37</v>
      </c>
      <c r="C23" s="83" t="s">
        <v>55</v>
      </c>
      <c r="D23" s="76">
        <v>0.015972222222222224</v>
      </c>
      <c r="E23" s="65"/>
      <c r="F23" s="46"/>
      <c r="G23" s="65"/>
      <c r="H23" s="46"/>
      <c r="I23" s="46">
        <v>9</v>
      </c>
      <c r="J23" s="55">
        <f>SUM(Total!D21:F21)</f>
        <v>27</v>
      </c>
      <c r="K23" s="76">
        <v>0.015972222222222224</v>
      </c>
      <c r="L23" s="67"/>
      <c r="M23" s="77"/>
    </row>
    <row r="24" spans="1:13" s="16" customFormat="1" ht="13.5">
      <c r="A24" s="87" t="s">
        <v>33</v>
      </c>
      <c r="B24" s="46">
        <v>15</v>
      </c>
      <c r="C24" s="45" t="s">
        <v>34</v>
      </c>
      <c r="D24" s="76">
        <v>0.016666666666666666</v>
      </c>
      <c r="E24" s="65"/>
      <c r="F24" s="66"/>
      <c r="G24" s="65"/>
      <c r="H24" s="46"/>
      <c r="I24" s="46">
        <v>9</v>
      </c>
      <c r="J24" s="55">
        <f>SUM(Total!D22:F22)</f>
        <v>27</v>
      </c>
      <c r="K24" s="76">
        <v>0.016666666666666666</v>
      </c>
      <c r="L24" s="70"/>
      <c r="M24" s="68"/>
    </row>
    <row r="25" spans="1:13" s="16" customFormat="1" ht="13.5">
      <c r="A25" s="87" t="s">
        <v>20</v>
      </c>
      <c r="B25" s="46">
        <v>2939</v>
      </c>
      <c r="C25" s="45" t="s">
        <v>21</v>
      </c>
      <c r="D25" s="64">
        <v>0.02013888888888889</v>
      </c>
      <c r="E25" s="65"/>
      <c r="F25" s="78"/>
      <c r="G25" s="65"/>
      <c r="H25" s="48"/>
      <c r="I25" s="46">
        <v>9</v>
      </c>
      <c r="J25" s="55">
        <f>SUM(Total!D23:F23)</f>
        <v>27</v>
      </c>
      <c r="K25" s="64">
        <v>0.02013888888888889</v>
      </c>
      <c r="L25" s="72"/>
      <c r="M25" s="74"/>
    </row>
    <row r="26" spans="1:13" s="16" customFormat="1" ht="13.5">
      <c r="A26" s="90" t="s">
        <v>61</v>
      </c>
      <c r="B26" s="48">
        <v>6878</v>
      </c>
      <c r="C26" s="47" t="s">
        <v>60</v>
      </c>
      <c r="D26" s="64">
        <v>0.020833333333333332</v>
      </c>
      <c r="E26" s="65"/>
      <c r="F26" s="46"/>
      <c r="G26" s="65"/>
      <c r="H26" s="46"/>
      <c r="I26" s="46">
        <v>9</v>
      </c>
      <c r="J26" s="55">
        <f>SUM(Total!D24:F24)</f>
        <v>27</v>
      </c>
      <c r="K26" s="64">
        <v>0.020833333333333332</v>
      </c>
      <c r="L26" s="67"/>
      <c r="M26" s="77"/>
    </row>
    <row r="27" spans="1:13" s="16" customFormat="1" ht="13.5">
      <c r="A27" s="87" t="s">
        <v>74</v>
      </c>
      <c r="B27" s="46">
        <v>4628</v>
      </c>
      <c r="C27" s="45" t="s">
        <v>75</v>
      </c>
      <c r="D27" s="79">
        <v>0.018055555555555557</v>
      </c>
      <c r="E27" s="65"/>
      <c r="F27" s="48"/>
      <c r="G27" s="65"/>
      <c r="H27" s="48"/>
      <c r="I27" s="46">
        <v>9</v>
      </c>
      <c r="J27" s="55">
        <f>SUM(Total!D25:F25)</f>
        <v>27</v>
      </c>
      <c r="K27" s="79">
        <v>0.018055555555555557</v>
      </c>
      <c r="L27" s="67"/>
      <c r="M27" s="77"/>
    </row>
    <row r="28" spans="1:13" s="16" customFormat="1" ht="13.5">
      <c r="A28" s="47" t="s">
        <v>89</v>
      </c>
      <c r="B28" s="48">
        <v>6052</v>
      </c>
      <c r="C28" s="47"/>
      <c r="D28" s="60">
        <v>0.001388888888888889</v>
      </c>
      <c r="E28" s="61">
        <v>0.2904513888888889</v>
      </c>
      <c r="F28" s="17">
        <v>4</v>
      </c>
      <c r="G28" s="65">
        <f>E28-D28</f>
        <v>0.2890625</v>
      </c>
      <c r="H28" s="17">
        <v>5</v>
      </c>
      <c r="I28" s="46">
        <v>5</v>
      </c>
      <c r="J28" s="55">
        <f>SUM(Total!D26:F26)</f>
        <v>20</v>
      </c>
      <c r="K28" s="60">
        <v>0.002777777777777778</v>
      </c>
      <c r="L28" s="38" t="s">
        <v>94</v>
      </c>
      <c r="M28" s="24"/>
    </row>
    <row r="29" spans="1:13" s="16" customFormat="1" ht="13.5">
      <c r="A29" s="47"/>
      <c r="B29" s="48"/>
      <c r="C29" s="47"/>
      <c r="D29" s="60"/>
      <c r="E29" s="61"/>
      <c r="F29" s="17"/>
      <c r="G29" s="61"/>
      <c r="H29" s="17"/>
      <c r="I29" s="46"/>
      <c r="J29" s="55"/>
      <c r="K29" s="60"/>
      <c r="L29" s="38"/>
      <c r="M29" s="24"/>
    </row>
    <row r="30" spans="1:13" s="16" customFormat="1" ht="13.5">
      <c r="A30" s="47"/>
      <c r="B30" s="48"/>
      <c r="C30" s="47"/>
      <c r="D30" s="60"/>
      <c r="E30" s="61"/>
      <c r="F30" s="17"/>
      <c r="G30" s="61"/>
      <c r="H30" s="17"/>
      <c r="I30" s="46"/>
      <c r="J30" s="55"/>
      <c r="K30" s="60"/>
      <c r="L30" s="38"/>
      <c r="M30" s="24"/>
    </row>
    <row r="31" spans="1:13" s="16" customFormat="1" ht="13.5">
      <c r="A31" s="20"/>
      <c r="B31" s="21"/>
      <c r="C31" s="20"/>
      <c r="D31" s="25"/>
      <c r="E31" s="26"/>
      <c r="F31" s="21"/>
      <c r="G31" s="26"/>
      <c r="H31" s="21"/>
      <c r="I31" s="21"/>
      <c r="J31" s="21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L18" sqref="L18:P19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82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4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97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76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36</v>
      </c>
      <c r="K5" s="37"/>
      <c r="L5" s="33"/>
    </row>
    <row r="6" spans="1:12" s="16" customFormat="1" ht="13.5">
      <c r="A6" s="29" t="s">
        <v>5</v>
      </c>
      <c r="B6" s="35" t="s">
        <v>96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">
      <c r="A9" s="14" t="s">
        <v>6</v>
      </c>
      <c r="B9" s="15" t="s">
        <v>7</v>
      </c>
      <c r="C9" s="14" t="s">
        <v>8</v>
      </c>
      <c r="D9" s="42" t="s">
        <v>43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" customHeight="1">
      <c r="A10" s="49" t="s">
        <v>63</v>
      </c>
      <c r="B10" s="50" t="s">
        <v>64</v>
      </c>
      <c r="C10" s="49" t="s">
        <v>67</v>
      </c>
      <c r="D10" s="64">
        <v>0</v>
      </c>
      <c r="E10" s="65">
        <v>0.2758101851851852</v>
      </c>
      <c r="F10" s="66">
        <v>1</v>
      </c>
      <c r="G10" s="65">
        <f>E10-D10</f>
        <v>0.2758101851851852</v>
      </c>
      <c r="H10" s="46">
        <v>4</v>
      </c>
      <c r="I10" s="46">
        <v>4</v>
      </c>
      <c r="J10" s="55">
        <f>SUM(Total!D8:G8)</f>
        <v>9</v>
      </c>
      <c r="K10" s="64">
        <v>0</v>
      </c>
      <c r="L10" s="67"/>
      <c r="M10" s="68"/>
    </row>
    <row r="11" spans="1:13" s="16" customFormat="1" ht="27">
      <c r="A11" s="43" t="s">
        <v>54</v>
      </c>
      <c r="B11" s="44" t="s">
        <v>35</v>
      </c>
      <c r="C11" s="43" t="s">
        <v>21</v>
      </c>
      <c r="D11" s="64">
        <v>0.001388888888888889</v>
      </c>
      <c r="E11" s="65"/>
      <c r="F11" s="66"/>
      <c r="G11" s="65"/>
      <c r="H11" s="46"/>
      <c r="I11" s="46">
        <v>9</v>
      </c>
      <c r="J11" s="55">
        <f>SUM(Total!D9:G9)</f>
        <v>36</v>
      </c>
      <c r="K11" s="64">
        <v>0.001388888888888889</v>
      </c>
      <c r="L11" s="67"/>
      <c r="M11" s="68"/>
    </row>
    <row r="12" spans="1:13" s="16" customFormat="1" ht="13.5">
      <c r="A12" s="99" t="s">
        <v>85</v>
      </c>
      <c r="B12" s="100">
        <v>88</v>
      </c>
      <c r="C12" s="99" t="s">
        <v>86</v>
      </c>
      <c r="D12" s="64">
        <v>0.003472222222222222</v>
      </c>
      <c r="E12" s="65">
        <v>0.2750810185185185</v>
      </c>
      <c r="F12" s="66">
        <v>2</v>
      </c>
      <c r="G12" s="65">
        <f>E12-D12</f>
        <v>0.2716087962962963</v>
      </c>
      <c r="H12" s="46">
        <v>2</v>
      </c>
      <c r="I12" s="46">
        <v>2</v>
      </c>
      <c r="J12" s="55">
        <f>SUM(Total!D10:G10)</f>
        <v>29</v>
      </c>
      <c r="K12" s="64">
        <v>0.0020833333333333333</v>
      </c>
      <c r="L12" s="67" t="s">
        <v>100</v>
      </c>
      <c r="M12" s="68"/>
    </row>
    <row r="13" spans="1:13" s="16" customFormat="1" ht="13.5">
      <c r="A13" s="99" t="s">
        <v>44</v>
      </c>
      <c r="B13" s="100" t="s">
        <v>45</v>
      </c>
      <c r="C13" s="99" t="s">
        <v>52</v>
      </c>
      <c r="D13" s="64">
        <v>0.003472222222222222</v>
      </c>
      <c r="E13" s="65"/>
      <c r="F13" s="66"/>
      <c r="G13" s="65"/>
      <c r="H13" s="46"/>
      <c r="I13" s="46">
        <v>9</v>
      </c>
      <c r="J13" s="55">
        <f>SUM(Total!D11:G11)</f>
        <v>36</v>
      </c>
      <c r="K13" s="64">
        <v>0.003472222222222222</v>
      </c>
      <c r="L13" s="70"/>
      <c r="M13" s="68"/>
    </row>
    <row r="14" spans="1:13" s="16" customFormat="1" ht="13.5">
      <c r="A14" s="99" t="s">
        <v>80</v>
      </c>
      <c r="B14" s="100">
        <v>6866</v>
      </c>
      <c r="C14" s="99" t="s">
        <v>81</v>
      </c>
      <c r="D14" s="64">
        <v>0.0062499999999999995</v>
      </c>
      <c r="E14" s="65">
        <v>0.2810416666666667</v>
      </c>
      <c r="F14" s="66">
        <v>4</v>
      </c>
      <c r="G14" s="65">
        <f>E14-D14</f>
        <v>0.2747916666666667</v>
      </c>
      <c r="H14" s="46">
        <v>3</v>
      </c>
      <c r="I14" s="46">
        <v>3</v>
      </c>
      <c r="J14" s="55">
        <f>SUM(Total!D12:G12)</f>
        <v>22</v>
      </c>
      <c r="K14" s="64">
        <v>0.005555555555555556</v>
      </c>
      <c r="L14" s="67" t="s">
        <v>78</v>
      </c>
      <c r="M14" s="68"/>
    </row>
    <row r="15" spans="1:13" s="16" customFormat="1" ht="16.5" customHeight="1">
      <c r="A15" s="99" t="s">
        <v>66</v>
      </c>
      <c r="B15" s="100">
        <v>35000</v>
      </c>
      <c r="C15" s="99" t="s">
        <v>68</v>
      </c>
      <c r="D15" s="64">
        <v>0.008333333333333333</v>
      </c>
      <c r="E15" s="65">
        <v>0.2790856481481481</v>
      </c>
      <c r="F15" s="48">
        <v>3</v>
      </c>
      <c r="G15" s="65">
        <f>E15-D15</f>
        <v>0.27075231481481477</v>
      </c>
      <c r="H15" s="48">
        <v>1</v>
      </c>
      <c r="I15" s="46">
        <v>1</v>
      </c>
      <c r="J15" s="55">
        <f>SUM(Total!D13:G13)</f>
        <v>20</v>
      </c>
      <c r="K15" s="64">
        <v>0.0062499999999999995</v>
      </c>
      <c r="L15" s="72" t="s">
        <v>77</v>
      </c>
      <c r="M15" s="73"/>
    </row>
    <row r="16" spans="1:13" s="16" customFormat="1" ht="13.5">
      <c r="A16" s="101" t="s">
        <v>69</v>
      </c>
      <c r="B16" s="102">
        <v>3805</v>
      </c>
      <c r="C16" s="101" t="s">
        <v>70</v>
      </c>
      <c r="D16" s="64">
        <v>0.009027777777777779</v>
      </c>
      <c r="E16" s="65"/>
      <c r="F16" s="66"/>
      <c r="G16" s="65"/>
      <c r="H16" s="46"/>
      <c r="I16" s="46">
        <v>9</v>
      </c>
      <c r="J16" s="55">
        <f>SUM(Total!D14:G14)</f>
        <v>27</v>
      </c>
      <c r="K16" s="64">
        <v>0.009027777777777779</v>
      </c>
      <c r="L16" s="67"/>
      <c r="M16" s="68"/>
    </row>
    <row r="17" spans="1:13" s="16" customFormat="1" ht="13.5">
      <c r="A17" s="101" t="s">
        <v>31</v>
      </c>
      <c r="B17" s="102">
        <v>2679</v>
      </c>
      <c r="C17" s="101" t="s">
        <v>32</v>
      </c>
      <c r="D17" s="64">
        <v>0.009722222222222222</v>
      </c>
      <c r="E17" s="65"/>
      <c r="F17" s="66"/>
      <c r="G17" s="65"/>
      <c r="H17" s="46"/>
      <c r="I17" s="46">
        <v>9</v>
      </c>
      <c r="J17" s="55">
        <f>SUM(Total!D15:G15)</f>
        <v>36</v>
      </c>
      <c r="K17" s="64">
        <v>0.009722222222222222</v>
      </c>
      <c r="L17" s="67"/>
      <c r="M17" s="68"/>
    </row>
    <row r="18" spans="1:13" s="16" customFormat="1" ht="13.5">
      <c r="A18" s="101" t="s">
        <v>18</v>
      </c>
      <c r="B18" s="102">
        <v>610</v>
      </c>
      <c r="C18" s="101" t="s">
        <v>19</v>
      </c>
      <c r="D18" s="64">
        <v>0.008333333333333333</v>
      </c>
      <c r="E18" s="65"/>
      <c r="F18" s="66"/>
      <c r="G18" s="65"/>
      <c r="H18" s="46"/>
      <c r="I18" s="46">
        <v>9</v>
      </c>
      <c r="J18" s="55">
        <f>SUM(Total!D16:G16)</f>
        <v>36</v>
      </c>
      <c r="K18" s="64">
        <v>0.008333333333333333</v>
      </c>
      <c r="L18" s="67"/>
      <c r="M18" s="68"/>
    </row>
    <row r="19" spans="1:13" s="16" customFormat="1" ht="13.5">
      <c r="A19" s="87" t="s">
        <v>56</v>
      </c>
      <c r="B19" s="46" t="s">
        <v>57</v>
      </c>
      <c r="C19" s="45" t="s">
        <v>58</v>
      </c>
      <c r="D19" s="64">
        <v>0.02013888888888889</v>
      </c>
      <c r="E19" s="65" t="s">
        <v>98</v>
      </c>
      <c r="F19" s="66"/>
      <c r="G19" s="65"/>
      <c r="H19" s="46"/>
      <c r="I19" s="46">
        <v>7</v>
      </c>
      <c r="J19" s="55">
        <f>SUM(Total!D17:G17)</f>
        <v>19</v>
      </c>
      <c r="K19" s="64">
        <v>0.02013888888888889</v>
      </c>
      <c r="L19" s="67"/>
      <c r="M19" s="68"/>
    </row>
    <row r="20" spans="1:13" s="16" customFormat="1" ht="13.5">
      <c r="A20" s="88" t="s">
        <v>65</v>
      </c>
      <c r="B20" s="82">
        <v>1925</v>
      </c>
      <c r="C20" s="81" t="s">
        <v>62</v>
      </c>
      <c r="D20" s="64">
        <v>0.013194444444444444</v>
      </c>
      <c r="E20" s="65"/>
      <c r="F20" s="66"/>
      <c r="G20" s="65"/>
      <c r="H20" s="46"/>
      <c r="I20" s="46">
        <v>9</v>
      </c>
      <c r="J20" s="55">
        <f>SUM(Total!D18:G18)</f>
        <v>36</v>
      </c>
      <c r="K20" s="64">
        <v>0.013194444444444444</v>
      </c>
      <c r="L20" s="67"/>
      <c r="M20" s="68"/>
    </row>
    <row r="21" spans="1:13" s="16" customFormat="1" ht="13.5">
      <c r="A21" s="47" t="s">
        <v>71</v>
      </c>
      <c r="B21" s="48">
        <v>61</v>
      </c>
      <c r="C21" s="47" t="s">
        <v>72</v>
      </c>
      <c r="D21" s="64">
        <v>0.013888888888888888</v>
      </c>
      <c r="E21" s="65"/>
      <c r="F21" s="66"/>
      <c r="G21" s="65"/>
      <c r="H21" s="46"/>
      <c r="I21" s="46">
        <v>9</v>
      </c>
      <c r="J21" s="55">
        <f>SUM(Total!D19:G19)</f>
        <v>36</v>
      </c>
      <c r="K21" s="64">
        <v>0.013888888888888888</v>
      </c>
      <c r="L21" s="67"/>
      <c r="M21" s="74"/>
    </row>
    <row r="22" spans="1:13" s="16" customFormat="1" ht="13.5">
      <c r="A22" s="87" t="s">
        <v>59</v>
      </c>
      <c r="B22" s="46">
        <v>4655</v>
      </c>
      <c r="C22" s="45" t="s">
        <v>53</v>
      </c>
      <c r="D22" s="76">
        <v>0.015277777777777777</v>
      </c>
      <c r="E22" s="65"/>
      <c r="F22" s="46"/>
      <c r="G22" s="65"/>
      <c r="H22" s="46"/>
      <c r="I22" s="46">
        <v>9</v>
      </c>
      <c r="J22" s="55">
        <f>SUM(Total!D20:G20)</f>
        <v>36</v>
      </c>
      <c r="K22" s="76">
        <v>0.015277777777777777</v>
      </c>
      <c r="L22" s="67"/>
      <c r="M22" s="77"/>
    </row>
    <row r="23" spans="1:13" s="16" customFormat="1" ht="13.5">
      <c r="A23" s="89" t="s">
        <v>38</v>
      </c>
      <c r="B23" s="84" t="s">
        <v>37</v>
      </c>
      <c r="C23" s="83" t="s">
        <v>55</v>
      </c>
      <c r="D23" s="76">
        <v>0.015972222222222224</v>
      </c>
      <c r="E23" s="65"/>
      <c r="F23" s="46"/>
      <c r="G23" s="65"/>
      <c r="H23" s="46"/>
      <c r="I23" s="46">
        <v>9</v>
      </c>
      <c r="J23" s="55">
        <f>SUM(Total!D21:G21)</f>
        <v>36</v>
      </c>
      <c r="K23" s="76">
        <v>0.015972222222222224</v>
      </c>
      <c r="L23" s="67"/>
      <c r="M23" s="77"/>
    </row>
    <row r="24" spans="1:13" s="16" customFormat="1" ht="13.5">
      <c r="A24" s="87" t="s">
        <v>33</v>
      </c>
      <c r="B24" s="46">
        <v>15</v>
      </c>
      <c r="C24" s="45" t="s">
        <v>34</v>
      </c>
      <c r="D24" s="76">
        <v>0.016666666666666666</v>
      </c>
      <c r="E24" s="65"/>
      <c r="F24" s="66"/>
      <c r="G24" s="65"/>
      <c r="H24" s="46"/>
      <c r="I24" s="46">
        <v>9</v>
      </c>
      <c r="J24" s="55">
        <f>SUM(Total!D22:G22)</f>
        <v>36</v>
      </c>
      <c r="K24" s="76">
        <v>0.016666666666666666</v>
      </c>
      <c r="L24" s="70"/>
      <c r="M24" s="68"/>
    </row>
    <row r="25" spans="1:13" s="16" customFormat="1" ht="13.5">
      <c r="A25" s="87" t="s">
        <v>20</v>
      </c>
      <c r="B25" s="46">
        <v>2939</v>
      </c>
      <c r="C25" s="45" t="s">
        <v>21</v>
      </c>
      <c r="D25" s="64">
        <v>0.02013888888888889</v>
      </c>
      <c r="E25" s="65"/>
      <c r="F25" s="78"/>
      <c r="G25" s="65"/>
      <c r="H25" s="48"/>
      <c r="I25" s="46">
        <v>9</v>
      </c>
      <c r="J25" s="55">
        <f>SUM(Total!D23:G23)</f>
        <v>36</v>
      </c>
      <c r="K25" s="64">
        <v>0.02013888888888889</v>
      </c>
      <c r="L25" s="72"/>
      <c r="M25" s="74"/>
    </row>
    <row r="26" spans="1:13" s="16" customFormat="1" ht="13.5">
      <c r="A26" s="90" t="s">
        <v>61</v>
      </c>
      <c r="B26" s="48">
        <v>6878</v>
      </c>
      <c r="C26" s="47" t="s">
        <v>60</v>
      </c>
      <c r="D26" s="64">
        <v>0.020833333333333332</v>
      </c>
      <c r="E26" s="65" t="s">
        <v>99</v>
      </c>
      <c r="F26" s="46"/>
      <c r="G26" s="65"/>
      <c r="H26" s="46"/>
      <c r="I26" s="46">
        <v>7</v>
      </c>
      <c r="J26" s="55">
        <f>SUM(Total!D24:G24)</f>
        <v>34</v>
      </c>
      <c r="K26" s="64">
        <v>0.020833333333333332</v>
      </c>
      <c r="L26" s="67"/>
      <c r="M26" s="77"/>
    </row>
    <row r="27" spans="1:13" s="16" customFormat="1" ht="13.5">
      <c r="A27" s="87" t="s">
        <v>74</v>
      </c>
      <c r="B27" s="46">
        <v>4628</v>
      </c>
      <c r="C27" s="45" t="s">
        <v>75</v>
      </c>
      <c r="D27" s="79">
        <v>0.018055555555555557</v>
      </c>
      <c r="E27" s="65"/>
      <c r="F27" s="48"/>
      <c r="G27" s="65"/>
      <c r="H27" s="48"/>
      <c r="I27" s="46">
        <v>9</v>
      </c>
      <c r="J27" s="55">
        <f>SUM(Total!D25:G25)</f>
        <v>36</v>
      </c>
      <c r="K27" s="79">
        <v>0.018055555555555557</v>
      </c>
      <c r="L27" s="67"/>
      <c r="M27" s="77"/>
    </row>
    <row r="28" spans="1:13" s="16" customFormat="1" ht="13.5">
      <c r="A28" s="47" t="s">
        <v>89</v>
      </c>
      <c r="B28" s="48">
        <v>6052</v>
      </c>
      <c r="C28" s="47"/>
      <c r="D28" s="60">
        <v>0.002777777777777778</v>
      </c>
      <c r="E28" s="61"/>
      <c r="F28" s="17"/>
      <c r="G28" s="65"/>
      <c r="H28" s="17"/>
      <c r="I28" s="46">
        <v>9</v>
      </c>
      <c r="J28" s="55">
        <f>SUM(Total!D26:G26)</f>
        <v>29</v>
      </c>
      <c r="K28" s="60">
        <v>0.002777777777777778</v>
      </c>
      <c r="L28" s="38"/>
      <c r="M28" s="24"/>
    </row>
    <row r="29" spans="1:13" s="16" customFormat="1" ht="13.5">
      <c r="A29" s="47"/>
      <c r="B29" s="48"/>
      <c r="C29" s="47"/>
      <c r="D29" s="60"/>
      <c r="E29" s="61"/>
      <c r="F29" s="17"/>
      <c r="G29" s="61"/>
      <c r="H29" s="17"/>
      <c r="I29" s="46"/>
      <c r="J29" s="55"/>
      <c r="K29" s="60"/>
      <c r="L29" s="38"/>
      <c r="M29" s="24"/>
    </row>
    <row r="30" spans="1:13" s="16" customFormat="1" ht="13.5">
      <c r="A30" s="47"/>
      <c r="B30" s="48"/>
      <c r="C30" s="47"/>
      <c r="D30" s="60"/>
      <c r="E30" s="61"/>
      <c r="F30" s="17"/>
      <c r="G30" s="61"/>
      <c r="H30" s="17"/>
      <c r="I30" s="46"/>
      <c r="J30" s="55"/>
      <c r="K30" s="60"/>
      <c r="L30" s="38"/>
      <c r="M30" s="24"/>
    </row>
    <row r="31" spans="1:13" s="16" customFormat="1" ht="13.5">
      <c r="A31" s="20"/>
      <c r="B31" s="21"/>
      <c r="C31" s="20"/>
      <c r="D31" s="25"/>
      <c r="E31" s="26"/>
      <c r="F31" s="21"/>
      <c r="G31" s="26"/>
      <c r="H31" s="21"/>
      <c r="I31" s="21"/>
      <c r="J31" s="21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P26" sqref="P26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82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5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101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102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36</v>
      </c>
      <c r="K5" s="37" t="s">
        <v>103</v>
      </c>
      <c r="L5" s="33"/>
    </row>
    <row r="6" spans="1:12" s="16" customFormat="1" ht="13.5">
      <c r="A6" s="29" t="s">
        <v>5</v>
      </c>
      <c r="B6" s="35" t="s">
        <v>96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">
      <c r="A9" s="14" t="s">
        <v>6</v>
      </c>
      <c r="B9" s="15" t="s">
        <v>7</v>
      </c>
      <c r="C9" s="14" t="s">
        <v>8</v>
      </c>
      <c r="D9" s="42" t="s">
        <v>43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" customHeight="1">
      <c r="A10" s="49" t="s">
        <v>63</v>
      </c>
      <c r="B10" s="50" t="s">
        <v>64</v>
      </c>
      <c r="C10" s="49" t="s">
        <v>67</v>
      </c>
      <c r="D10" s="64">
        <v>0</v>
      </c>
      <c r="E10" s="65"/>
      <c r="F10" s="66"/>
      <c r="G10" s="65"/>
      <c r="H10" s="46"/>
      <c r="I10" s="46">
        <v>9</v>
      </c>
      <c r="J10" s="55">
        <f>SUM(Total!D8:G8)</f>
        <v>9</v>
      </c>
      <c r="K10" s="64">
        <v>0</v>
      </c>
      <c r="L10" s="67"/>
      <c r="M10" s="68"/>
    </row>
    <row r="11" spans="1:13" s="16" customFormat="1" ht="27">
      <c r="A11" s="43" t="s">
        <v>54</v>
      </c>
      <c r="B11" s="44" t="s">
        <v>35</v>
      </c>
      <c r="C11" s="43" t="s">
        <v>21</v>
      </c>
      <c r="D11" s="64">
        <v>0.001388888888888889</v>
      </c>
      <c r="E11" s="65"/>
      <c r="F11" s="66"/>
      <c r="G11" s="65"/>
      <c r="H11" s="46"/>
      <c r="I11" s="46">
        <v>9</v>
      </c>
      <c r="J11" s="55">
        <f>SUM(Total!D9:G9)</f>
        <v>36</v>
      </c>
      <c r="K11" s="64">
        <v>0.001388888888888889</v>
      </c>
      <c r="L11" s="67"/>
      <c r="M11" s="68"/>
    </row>
    <row r="12" spans="1:13" s="16" customFormat="1" ht="13.5">
      <c r="A12" s="99" t="s">
        <v>85</v>
      </c>
      <c r="B12" s="100">
        <v>88</v>
      </c>
      <c r="C12" s="99" t="s">
        <v>86</v>
      </c>
      <c r="D12" s="64">
        <v>0.0020833333333333333</v>
      </c>
      <c r="E12" s="65">
        <v>0.2789814814814815</v>
      </c>
      <c r="F12" s="66">
        <v>1</v>
      </c>
      <c r="G12" s="65">
        <f>E12-D12</f>
        <v>0.27689814814814817</v>
      </c>
      <c r="H12" s="46">
        <v>1</v>
      </c>
      <c r="I12" s="46">
        <v>1</v>
      </c>
      <c r="J12" s="55">
        <f>SUM(Total!D10:G10)</f>
        <v>29</v>
      </c>
      <c r="K12" s="64">
        <v>0</v>
      </c>
      <c r="L12" s="67" t="s">
        <v>77</v>
      </c>
      <c r="M12" s="68"/>
    </row>
    <row r="13" spans="1:13" s="16" customFormat="1" ht="13.5">
      <c r="A13" s="99" t="s">
        <v>44</v>
      </c>
      <c r="B13" s="100" t="s">
        <v>45</v>
      </c>
      <c r="C13" s="99" t="s">
        <v>52</v>
      </c>
      <c r="D13" s="64">
        <v>0.003472222222222222</v>
      </c>
      <c r="E13" s="65"/>
      <c r="F13" s="66"/>
      <c r="G13" s="65"/>
      <c r="H13" s="46"/>
      <c r="I13" s="46">
        <v>9</v>
      </c>
      <c r="J13" s="55">
        <f>SUM(Total!D11:G11)</f>
        <v>36</v>
      </c>
      <c r="K13" s="64">
        <v>0.003472222222222222</v>
      </c>
      <c r="L13" s="70"/>
      <c r="M13" s="68"/>
    </row>
    <row r="14" spans="1:13" s="16" customFormat="1" ht="13.5">
      <c r="A14" s="99" t="s">
        <v>80</v>
      </c>
      <c r="B14" s="100">
        <v>6866</v>
      </c>
      <c r="C14" s="99" t="s">
        <v>81</v>
      </c>
      <c r="D14" s="64">
        <v>0.005555555555555556</v>
      </c>
      <c r="E14" s="65">
        <v>0.2829513888888889</v>
      </c>
      <c r="F14" s="66">
        <v>2</v>
      </c>
      <c r="G14" s="65">
        <f>E14-D14</f>
        <v>0.27739583333333334</v>
      </c>
      <c r="H14" s="46">
        <v>2</v>
      </c>
      <c r="I14" s="46">
        <v>2</v>
      </c>
      <c r="J14" s="55">
        <f>SUM(Total!D12:G12)</f>
        <v>22</v>
      </c>
      <c r="K14" s="64">
        <v>0.004166666666666667</v>
      </c>
      <c r="L14" s="67" t="s">
        <v>100</v>
      </c>
      <c r="M14" s="68"/>
    </row>
    <row r="15" spans="1:13" s="16" customFormat="1" ht="16.5" customHeight="1">
      <c r="A15" s="99" t="s">
        <v>66</v>
      </c>
      <c r="B15" s="100">
        <v>35000</v>
      </c>
      <c r="C15" s="99" t="s">
        <v>68</v>
      </c>
      <c r="D15" s="64">
        <v>0.0062499999999999995</v>
      </c>
      <c r="E15" s="65"/>
      <c r="F15" s="48"/>
      <c r="G15" s="65"/>
      <c r="H15" s="48"/>
      <c r="I15" s="46">
        <v>9</v>
      </c>
      <c r="J15" s="55">
        <f>SUM(Total!D13:G13)</f>
        <v>20</v>
      </c>
      <c r="K15" s="64">
        <v>0.0062499999999999995</v>
      </c>
      <c r="L15" s="72"/>
      <c r="M15" s="73"/>
    </row>
    <row r="16" spans="1:13" s="16" customFormat="1" ht="13.5">
      <c r="A16" s="101" t="s">
        <v>69</v>
      </c>
      <c r="B16" s="102">
        <v>3805</v>
      </c>
      <c r="C16" s="101" t="s">
        <v>70</v>
      </c>
      <c r="D16" s="64">
        <v>0.009027777777777779</v>
      </c>
      <c r="E16" s="65">
        <v>0.290462962962963</v>
      </c>
      <c r="F16" s="66">
        <v>3</v>
      </c>
      <c r="G16" s="65">
        <f>E16-D16</f>
        <v>0.2814351851851852</v>
      </c>
      <c r="H16" s="46">
        <v>4</v>
      </c>
      <c r="I16" s="46">
        <v>4</v>
      </c>
      <c r="J16" s="55">
        <f>SUM(Total!D14:G14)</f>
        <v>27</v>
      </c>
      <c r="K16" s="64">
        <v>0.009027777777777779</v>
      </c>
      <c r="L16" s="67"/>
      <c r="M16" s="68"/>
    </row>
    <row r="17" spans="1:13" s="16" customFormat="1" ht="13.5">
      <c r="A17" s="101" t="s">
        <v>31</v>
      </c>
      <c r="B17" s="102">
        <v>2679</v>
      </c>
      <c r="C17" s="101" t="s">
        <v>32</v>
      </c>
      <c r="D17" s="64">
        <v>0.009722222222222222</v>
      </c>
      <c r="E17" s="65"/>
      <c r="F17" s="66"/>
      <c r="G17" s="65"/>
      <c r="H17" s="46"/>
      <c r="I17" s="46">
        <v>9</v>
      </c>
      <c r="J17" s="55">
        <f>SUM(Total!D15:G15)</f>
        <v>36</v>
      </c>
      <c r="K17" s="64">
        <v>0.009722222222222222</v>
      </c>
      <c r="L17" s="67"/>
      <c r="M17" s="68"/>
    </row>
    <row r="18" spans="1:13" s="16" customFormat="1" ht="13.5">
      <c r="A18" s="101" t="s">
        <v>18</v>
      </c>
      <c r="B18" s="102">
        <v>610</v>
      </c>
      <c r="C18" s="101" t="s">
        <v>19</v>
      </c>
      <c r="D18" s="64">
        <v>0.008333333333333333</v>
      </c>
      <c r="E18" s="65"/>
      <c r="F18" s="66"/>
      <c r="G18" s="65"/>
      <c r="H18" s="46"/>
      <c r="I18" s="46">
        <v>9</v>
      </c>
      <c r="J18" s="55">
        <f>SUM(Total!D16:G16)</f>
        <v>36</v>
      </c>
      <c r="K18" s="64">
        <v>0.008333333333333333</v>
      </c>
      <c r="L18" s="67"/>
      <c r="M18" s="68"/>
    </row>
    <row r="19" spans="1:13" s="16" customFormat="1" ht="13.5">
      <c r="A19" s="87" t="s">
        <v>56</v>
      </c>
      <c r="B19" s="46" t="s">
        <v>57</v>
      </c>
      <c r="C19" s="45" t="s">
        <v>58</v>
      </c>
      <c r="D19" s="64">
        <v>0.02013888888888889</v>
      </c>
      <c r="E19" s="65">
        <v>0.2991435185185185</v>
      </c>
      <c r="F19" s="66">
        <v>5</v>
      </c>
      <c r="G19" s="65">
        <f>E19-D19</f>
        <v>0.27900462962962963</v>
      </c>
      <c r="H19" s="46">
        <v>3</v>
      </c>
      <c r="I19" s="46">
        <v>3</v>
      </c>
      <c r="J19" s="55">
        <f>SUM(Total!D17:G17)</f>
        <v>19</v>
      </c>
      <c r="K19" s="64">
        <v>0.019444444444444445</v>
      </c>
      <c r="L19" s="67" t="s">
        <v>78</v>
      </c>
      <c r="M19" s="68"/>
    </row>
    <row r="20" spans="1:13" s="16" customFormat="1" ht="13.5">
      <c r="A20" s="88" t="s">
        <v>65</v>
      </c>
      <c r="B20" s="82">
        <v>1925</v>
      </c>
      <c r="C20" s="81" t="s">
        <v>62</v>
      </c>
      <c r="D20" s="64">
        <v>0.013194444444444444</v>
      </c>
      <c r="E20" s="65"/>
      <c r="F20" s="66"/>
      <c r="G20" s="65"/>
      <c r="H20" s="46"/>
      <c r="I20" s="46">
        <v>9</v>
      </c>
      <c r="J20" s="55">
        <f>SUM(Total!D18:G18)</f>
        <v>36</v>
      </c>
      <c r="K20" s="64">
        <v>0.013194444444444444</v>
      </c>
      <c r="L20" s="67"/>
      <c r="M20" s="68"/>
    </row>
    <row r="21" spans="1:13" s="16" customFormat="1" ht="13.5">
      <c r="A21" s="47" t="s">
        <v>71</v>
      </c>
      <c r="B21" s="48">
        <v>61</v>
      </c>
      <c r="C21" s="47" t="s">
        <v>72</v>
      </c>
      <c r="D21" s="64">
        <v>0.013888888888888888</v>
      </c>
      <c r="E21" s="65"/>
      <c r="F21" s="66"/>
      <c r="G21" s="65"/>
      <c r="H21" s="46"/>
      <c r="I21" s="46">
        <v>9</v>
      </c>
      <c r="J21" s="55">
        <f>SUM(Total!D19:G19)</f>
        <v>36</v>
      </c>
      <c r="K21" s="64">
        <v>0.013888888888888888</v>
      </c>
      <c r="L21" s="67"/>
      <c r="M21" s="74"/>
    </row>
    <row r="22" spans="1:13" s="16" customFormat="1" ht="13.5">
      <c r="A22" s="87" t="s">
        <v>59</v>
      </c>
      <c r="B22" s="46">
        <v>4655</v>
      </c>
      <c r="C22" s="45" t="s">
        <v>53</v>
      </c>
      <c r="D22" s="76">
        <v>0.015277777777777777</v>
      </c>
      <c r="E22" s="65"/>
      <c r="F22" s="46"/>
      <c r="G22" s="65"/>
      <c r="H22" s="46"/>
      <c r="I22" s="46">
        <v>9</v>
      </c>
      <c r="J22" s="55">
        <f>SUM(Total!D20:G20)</f>
        <v>36</v>
      </c>
      <c r="K22" s="76">
        <v>0.015277777777777777</v>
      </c>
      <c r="L22" s="67"/>
      <c r="M22" s="77"/>
    </row>
    <row r="23" spans="1:13" s="16" customFormat="1" ht="13.5">
      <c r="A23" s="89" t="s">
        <v>38</v>
      </c>
      <c r="B23" s="84" t="s">
        <v>37</v>
      </c>
      <c r="C23" s="83" t="s">
        <v>55</v>
      </c>
      <c r="D23" s="76">
        <v>0.015972222222222224</v>
      </c>
      <c r="E23" s="65"/>
      <c r="F23" s="46"/>
      <c r="G23" s="65"/>
      <c r="H23" s="46"/>
      <c r="I23" s="46">
        <v>9</v>
      </c>
      <c r="J23" s="55">
        <f>SUM(Total!D21:G21)</f>
        <v>36</v>
      </c>
      <c r="K23" s="76">
        <v>0.015972222222222224</v>
      </c>
      <c r="L23" s="67"/>
      <c r="M23" s="77"/>
    </row>
    <row r="24" spans="1:13" s="16" customFormat="1" ht="13.5">
      <c r="A24" s="87" t="s">
        <v>33</v>
      </c>
      <c r="B24" s="46">
        <v>15</v>
      </c>
      <c r="C24" s="45" t="s">
        <v>34</v>
      </c>
      <c r="D24" s="76">
        <v>0.016666666666666666</v>
      </c>
      <c r="E24" s="65"/>
      <c r="F24" s="66"/>
      <c r="G24" s="65"/>
      <c r="H24" s="46"/>
      <c r="I24" s="46">
        <v>9</v>
      </c>
      <c r="J24" s="55">
        <f>SUM(Total!D22:G22)</f>
        <v>36</v>
      </c>
      <c r="K24" s="76">
        <v>0.016666666666666666</v>
      </c>
      <c r="L24" s="70"/>
      <c r="M24" s="68"/>
    </row>
    <row r="25" spans="1:13" s="16" customFormat="1" ht="13.5">
      <c r="A25" s="87" t="s">
        <v>20</v>
      </c>
      <c r="B25" s="46">
        <v>2939</v>
      </c>
      <c r="C25" s="45" t="s">
        <v>21</v>
      </c>
      <c r="D25" s="64">
        <v>0.02013888888888889</v>
      </c>
      <c r="E25" s="65"/>
      <c r="F25" s="78"/>
      <c r="G25" s="65"/>
      <c r="H25" s="48"/>
      <c r="I25" s="46">
        <v>9</v>
      </c>
      <c r="J25" s="55">
        <f>SUM(Total!D23:G23)</f>
        <v>36</v>
      </c>
      <c r="K25" s="64">
        <v>0.02013888888888889</v>
      </c>
      <c r="L25" s="72"/>
      <c r="M25" s="74"/>
    </row>
    <row r="26" spans="1:13" s="16" customFormat="1" ht="13.5">
      <c r="A26" s="90" t="s">
        <v>61</v>
      </c>
      <c r="B26" s="48">
        <v>6878</v>
      </c>
      <c r="C26" s="47" t="s">
        <v>60</v>
      </c>
      <c r="D26" s="64">
        <v>0.020833333333333332</v>
      </c>
      <c r="E26" s="65"/>
      <c r="F26" s="46"/>
      <c r="G26" s="65"/>
      <c r="H26" s="46"/>
      <c r="I26" s="46">
        <v>9</v>
      </c>
      <c r="J26" s="55">
        <f>SUM(Total!D24:G24)</f>
        <v>34</v>
      </c>
      <c r="K26" s="64">
        <v>0.020833333333333332</v>
      </c>
      <c r="L26" s="67"/>
      <c r="M26" s="77"/>
    </row>
    <row r="27" spans="1:13" s="16" customFormat="1" ht="13.5">
      <c r="A27" s="87" t="s">
        <v>74</v>
      </c>
      <c r="B27" s="46">
        <v>4628</v>
      </c>
      <c r="C27" s="45" t="s">
        <v>75</v>
      </c>
      <c r="D27" s="79">
        <v>0.018055555555555557</v>
      </c>
      <c r="E27" s="65"/>
      <c r="F27" s="48"/>
      <c r="G27" s="65"/>
      <c r="H27" s="48"/>
      <c r="I27" s="46">
        <v>9</v>
      </c>
      <c r="J27" s="55">
        <f>SUM(Total!D25:G25)</f>
        <v>36</v>
      </c>
      <c r="K27" s="79">
        <v>0.018055555555555557</v>
      </c>
      <c r="L27" s="67"/>
      <c r="M27" s="77"/>
    </row>
    <row r="28" spans="1:13" s="16" customFormat="1" ht="13.5">
      <c r="A28" s="47" t="s">
        <v>89</v>
      </c>
      <c r="B28" s="48">
        <v>6052</v>
      </c>
      <c r="C28" s="47"/>
      <c r="D28" s="60">
        <v>0.002777777777777778</v>
      </c>
      <c r="E28" s="61">
        <v>0.29225694444444444</v>
      </c>
      <c r="F28" s="17">
        <v>4</v>
      </c>
      <c r="G28" s="65">
        <f>E28-D28</f>
        <v>0.2894791666666667</v>
      </c>
      <c r="H28" s="17">
        <v>5</v>
      </c>
      <c r="I28" s="46">
        <v>5</v>
      </c>
      <c r="J28" s="55">
        <f>SUM(Total!D26:G26)</f>
        <v>29</v>
      </c>
      <c r="K28" s="60">
        <v>0.002777777777777778</v>
      </c>
      <c r="L28" s="38"/>
      <c r="M28" s="24"/>
    </row>
    <row r="29" spans="1:13" s="16" customFormat="1" ht="13.5">
      <c r="A29" s="47"/>
      <c r="B29" s="48"/>
      <c r="C29" s="47"/>
      <c r="D29" s="60"/>
      <c r="E29" s="61"/>
      <c r="F29" s="17"/>
      <c r="G29" s="61"/>
      <c r="H29" s="17"/>
      <c r="I29" s="46"/>
      <c r="J29" s="55"/>
      <c r="K29" s="60"/>
      <c r="L29" s="38"/>
      <c r="M29" s="24"/>
    </row>
    <row r="30" spans="1:13" s="16" customFormat="1" ht="13.5">
      <c r="A30" s="47"/>
      <c r="B30" s="48"/>
      <c r="C30" s="47"/>
      <c r="D30" s="60"/>
      <c r="E30" s="61"/>
      <c r="F30" s="17"/>
      <c r="G30" s="61"/>
      <c r="H30" s="17"/>
      <c r="I30" s="46"/>
      <c r="J30" s="55"/>
      <c r="K30" s="60"/>
      <c r="L30" s="38"/>
      <c r="M30" s="24"/>
    </row>
    <row r="31" spans="1:13" s="16" customFormat="1" ht="13.5">
      <c r="A31" s="20"/>
      <c r="B31" s="21"/>
      <c r="C31" s="20"/>
      <c r="D31" s="25"/>
      <c r="E31" s="26"/>
      <c r="F31" s="21"/>
      <c r="G31" s="26"/>
      <c r="H31" s="21"/>
      <c r="I31" s="21"/>
      <c r="J31" s="21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K27" sqref="K27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82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6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104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76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36</v>
      </c>
      <c r="K5" s="37" t="s">
        <v>105</v>
      </c>
      <c r="L5" s="33"/>
    </row>
    <row r="6" spans="1:12" s="16" customFormat="1" ht="13.5">
      <c r="A6" s="29" t="s">
        <v>5</v>
      </c>
      <c r="B6" s="35" t="s">
        <v>96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">
      <c r="A9" s="14" t="s">
        <v>6</v>
      </c>
      <c r="B9" s="15" t="s">
        <v>7</v>
      </c>
      <c r="C9" s="14" t="s">
        <v>8</v>
      </c>
      <c r="D9" s="42" t="s">
        <v>43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" customHeight="1">
      <c r="A10" s="49" t="s">
        <v>63</v>
      </c>
      <c r="B10" s="50" t="s">
        <v>64</v>
      </c>
      <c r="C10" s="49" t="s">
        <v>67</v>
      </c>
      <c r="D10" s="64">
        <v>0</v>
      </c>
      <c r="E10" s="65">
        <v>0.277650462962963</v>
      </c>
      <c r="F10" s="66">
        <v>1</v>
      </c>
      <c r="G10" s="65">
        <f>E10-D10</f>
        <v>0.277650462962963</v>
      </c>
      <c r="H10" s="46">
        <v>3</v>
      </c>
      <c r="I10" s="46">
        <v>3</v>
      </c>
      <c r="J10" s="55">
        <f>SUM(Total!D8:I8)</f>
        <v>21</v>
      </c>
      <c r="K10" s="64">
        <v>0</v>
      </c>
      <c r="L10" s="67"/>
      <c r="M10" s="68"/>
    </row>
    <row r="11" spans="1:13" s="16" customFormat="1" ht="27">
      <c r="A11" s="43" t="s">
        <v>54</v>
      </c>
      <c r="B11" s="44" t="s">
        <v>35</v>
      </c>
      <c r="C11" s="43" t="s">
        <v>21</v>
      </c>
      <c r="D11" s="64">
        <v>0.001388888888888889</v>
      </c>
      <c r="E11" s="65"/>
      <c r="F11" s="66"/>
      <c r="G11" s="65"/>
      <c r="H11" s="46"/>
      <c r="I11" s="46">
        <v>9</v>
      </c>
      <c r="J11" s="55">
        <f>SUM(Total!D9:I9)</f>
        <v>54</v>
      </c>
      <c r="K11" s="64">
        <v>0.001388888888888889</v>
      </c>
      <c r="L11" s="67"/>
      <c r="M11" s="68"/>
    </row>
    <row r="12" spans="1:13" s="16" customFormat="1" ht="13.5">
      <c r="A12" s="99" t="s">
        <v>85</v>
      </c>
      <c r="B12" s="100">
        <v>88</v>
      </c>
      <c r="C12" s="99" t="s">
        <v>86</v>
      </c>
      <c r="D12" s="64">
        <v>0</v>
      </c>
      <c r="E12" s="65"/>
      <c r="F12" s="66"/>
      <c r="G12" s="65"/>
      <c r="H12" s="46"/>
      <c r="I12" s="46">
        <v>9</v>
      </c>
      <c r="J12" s="55">
        <f>SUM(Total!D10:I10)</f>
        <v>39</v>
      </c>
      <c r="K12" s="64">
        <v>0</v>
      </c>
      <c r="L12" s="67"/>
      <c r="M12" s="68"/>
    </row>
    <row r="13" spans="1:13" s="16" customFormat="1" ht="13.5">
      <c r="A13" s="99" t="s">
        <v>44</v>
      </c>
      <c r="B13" s="100" t="s">
        <v>45</v>
      </c>
      <c r="C13" s="99" t="s">
        <v>52</v>
      </c>
      <c r="D13" s="64">
        <v>0.003472222222222222</v>
      </c>
      <c r="E13" s="65"/>
      <c r="F13" s="66"/>
      <c r="G13" s="65"/>
      <c r="H13" s="46"/>
      <c r="I13" s="46">
        <v>9</v>
      </c>
      <c r="J13" s="55">
        <f>SUM(Total!D11:I11)</f>
        <v>54</v>
      </c>
      <c r="K13" s="64">
        <v>0.003472222222222222</v>
      </c>
      <c r="L13" s="70"/>
      <c r="M13" s="68"/>
    </row>
    <row r="14" spans="1:13" s="16" customFormat="1" ht="13.5">
      <c r="A14" s="99" t="s">
        <v>80</v>
      </c>
      <c r="B14" s="100">
        <v>6866</v>
      </c>
      <c r="C14" s="99" t="s">
        <v>81</v>
      </c>
      <c r="D14" s="64">
        <v>0.004166666666666667</v>
      </c>
      <c r="E14" s="65">
        <v>0.27868055555555554</v>
      </c>
      <c r="F14" s="66">
        <v>2</v>
      </c>
      <c r="G14" s="65">
        <f>E14-D14</f>
        <v>0.2745138888888889</v>
      </c>
      <c r="H14" s="46">
        <v>1</v>
      </c>
      <c r="I14" s="46">
        <v>1</v>
      </c>
      <c r="J14" s="55">
        <f>SUM(Total!D12:I12)</f>
        <v>25</v>
      </c>
      <c r="K14" s="64">
        <v>0.002777777777777778</v>
      </c>
      <c r="L14" s="67" t="s">
        <v>100</v>
      </c>
      <c r="M14" s="68"/>
    </row>
    <row r="15" spans="1:13" s="16" customFormat="1" ht="16.5" customHeight="1">
      <c r="A15" s="99" t="s">
        <v>66</v>
      </c>
      <c r="B15" s="100">
        <v>35000</v>
      </c>
      <c r="C15" s="99" t="s">
        <v>68</v>
      </c>
      <c r="D15" s="64">
        <v>0.0062499999999999995</v>
      </c>
      <c r="E15" s="65"/>
      <c r="F15" s="48"/>
      <c r="G15" s="65"/>
      <c r="H15" s="48"/>
      <c r="I15" s="46">
        <v>9</v>
      </c>
      <c r="J15" s="55">
        <f>SUM(Total!D13:I13)</f>
        <v>38</v>
      </c>
      <c r="K15" s="64">
        <v>0.0062499999999999995</v>
      </c>
      <c r="L15" s="72"/>
      <c r="M15" s="73"/>
    </row>
    <row r="16" spans="1:13" s="16" customFormat="1" ht="13.5">
      <c r="A16" s="101" t="s">
        <v>69</v>
      </c>
      <c r="B16" s="102">
        <v>3805</v>
      </c>
      <c r="C16" s="101" t="s">
        <v>70</v>
      </c>
      <c r="D16" s="64">
        <v>0.009027777777777779</v>
      </c>
      <c r="E16" s="65"/>
      <c r="F16" s="66"/>
      <c r="G16" s="65"/>
      <c r="H16" s="46"/>
      <c r="I16" s="46">
        <v>9</v>
      </c>
      <c r="J16" s="55">
        <f>SUM(Total!D14:I14)</f>
        <v>40</v>
      </c>
      <c r="K16" s="64">
        <v>0.009027777777777779</v>
      </c>
      <c r="L16" s="67"/>
      <c r="M16" s="68"/>
    </row>
    <row r="17" spans="1:13" s="16" customFormat="1" ht="13.5">
      <c r="A17" s="101" t="s">
        <v>31</v>
      </c>
      <c r="B17" s="102">
        <v>2679</v>
      </c>
      <c r="C17" s="101" t="s">
        <v>32</v>
      </c>
      <c r="D17" s="64">
        <v>0.009722222222222222</v>
      </c>
      <c r="E17" s="65"/>
      <c r="F17" s="66"/>
      <c r="G17" s="65"/>
      <c r="H17" s="46"/>
      <c r="I17" s="46">
        <v>9</v>
      </c>
      <c r="J17" s="55">
        <f>SUM(Total!D15:I15)</f>
        <v>54</v>
      </c>
      <c r="K17" s="64">
        <v>0.009722222222222222</v>
      </c>
      <c r="L17" s="67"/>
      <c r="M17" s="68"/>
    </row>
    <row r="18" spans="1:13" s="16" customFormat="1" ht="13.5">
      <c r="A18" s="101" t="s">
        <v>18</v>
      </c>
      <c r="B18" s="102">
        <v>610</v>
      </c>
      <c r="C18" s="101" t="s">
        <v>19</v>
      </c>
      <c r="D18" s="64">
        <v>0.008333333333333333</v>
      </c>
      <c r="E18" s="65"/>
      <c r="F18" s="66"/>
      <c r="G18" s="65"/>
      <c r="H18" s="46"/>
      <c r="I18" s="46">
        <v>9</v>
      </c>
      <c r="J18" s="55">
        <f>SUM(Total!D16:I16)</f>
        <v>54</v>
      </c>
      <c r="K18" s="64">
        <v>0.008333333333333333</v>
      </c>
      <c r="L18" s="67"/>
      <c r="M18" s="68"/>
    </row>
    <row r="19" spans="1:13" s="16" customFormat="1" ht="13.5">
      <c r="A19" s="87" t="s">
        <v>56</v>
      </c>
      <c r="B19" s="46" t="s">
        <v>57</v>
      </c>
      <c r="C19" s="45" t="s">
        <v>58</v>
      </c>
      <c r="D19" s="64">
        <v>0.019444444444444445</v>
      </c>
      <c r="E19" s="65">
        <v>0.3022800925925926</v>
      </c>
      <c r="F19" s="66">
        <v>4</v>
      </c>
      <c r="G19" s="65">
        <f>E19-D19</f>
        <v>0.28283564814814816</v>
      </c>
      <c r="H19" s="46">
        <v>4</v>
      </c>
      <c r="I19" s="46">
        <v>4</v>
      </c>
      <c r="J19" s="55">
        <f>SUM(Total!D17:I17)</f>
        <v>26</v>
      </c>
      <c r="K19" s="64">
        <v>0.02013888888888889</v>
      </c>
      <c r="L19" s="67" t="s">
        <v>79</v>
      </c>
      <c r="M19" s="68"/>
    </row>
    <row r="20" spans="1:13" s="16" customFormat="1" ht="13.5">
      <c r="A20" s="88" t="s">
        <v>65</v>
      </c>
      <c r="B20" s="82">
        <v>1925</v>
      </c>
      <c r="C20" s="81" t="s">
        <v>62</v>
      </c>
      <c r="D20" s="64">
        <v>0.013194444444444444</v>
      </c>
      <c r="E20" s="65"/>
      <c r="F20" s="66"/>
      <c r="G20" s="65"/>
      <c r="H20" s="46"/>
      <c r="I20" s="46">
        <v>9</v>
      </c>
      <c r="J20" s="55">
        <f>SUM(Total!D18:I18)</f>
        <v>54</v>
      </c>
      <c r="K20" s="64">
        <v>0.013194444444444444</v>
      </c>
      <c r="L20" s="67"/>
      <c r="M20" s="68"/>
    </row>
    <row r="21" spans="1:13" s="16" customFormat="1" ht="13.5">
      <c r="A21" s="47" t="s">
        <v>71</v>
      </c>
      <c r="B21" s="48">
        <v>61</v>
      </c>
      <c r="C21" s="47" t="s">
        <v>72</v>
      </c>
      <c r="D21" s="64">
        <v>0.013888888888888888</v>
      </c>
      <c r="E21" s="65"/>
      <c r="F21" s="66"/>
      <c r="G21" s="65"/>
      <c r="H21" s="46"/>
      <c r="I21" s="46">
        <v>9</v>
      </c>
      <c r="J21" s="55">
        <f>SUM(Total!D19:I19)</f>
        <v>54</v>
      </c>
      <c r="K21" s="64">
        <v>0.013888888888888888</v>
      </c>
      <c r="L21" s="67"/>
      <c r="M21" s="74"/>
    </row>
    <row r="22" spans="1:13" s="16" customFormat="1" ht="13.5">
      <c r="A22" s="87" t="s">
        <v>59</v>
      </c>
      <c r="B22" s="46">
        <v>4655</v>
      </c>
      <c r="C22" s="45" t="s">
        <v>53</v>
      </c>
      <c r="D22" s="76">
        <v>0.015277777777777777</v>
      </c>
      <c r="E22" s="65"/>
      <c r="F22" s="46"/>
      <c r="G22" s="65"/>
      <c r="H22" s="46"/>
      <c r="I22" s="46">
        <v>9</v>
      </c>
      <c r="J22" s="55">
        <f>SUM(Total!D20:I20)</f>
        <v>54</v>
      </c>
      <c r="K22" s="76">
        <v>0.015277777777777777</v>
      </c>
      <c r="L22" s="67"/>
      <c r="M22" s="77"/>
    </row>
    <row r="23" spans="1:13" s="16" customFormat="1" ht="13.5">
      <c r="A23" s="89" t="s">
        <v>38</v>
      </c>
      <c r="B23" s="84" t="s">
        <v>37</v>
      </c>
      <c r="C23" s="83" t="s">
        <v>55</v>
      </c>
      <c r="D23" s="76">
        <v>0.015972222222222224</v>
      </c>
      <c r="E23" s="65"/>
      <c r="F23" s="46"/>
      <c r="G23" s="65"/>
      <c r="H23" s="46"/>
      <c r="I23" s="46">
        <v>9</v>
      </c>
      <c r="J23" s="55">
        <f>SUM(Total!D21:I21)</f>
        <v>54</v>
      </c>
      <c r="K23" s="76">
        <v>0.015972222222222224</v>
      </c>
      <c r="L23" s="67"/>
      <c r="M23" s="77"/>
    </row>
    <row r="24" spans="1:13" s="16" customFormat="1" ht="13.5">
      <c r="A24" s="87" t="s">
        <v>33</v>
      </c>
      <c r="B24" s="46">
        <v>15</v>
      </c>
      <c r="C24" s="45" t="s">
        <v>34</v>
      </c>
      <c r="D24" s="76">
        <v>0.016666666666666666</v>
      </c>
      <c r="E24" s="65"/>
      <c r="F24" s="66"/>
      <c r="G24" s="65"/>
      <c r="H24" s="46"/>
      <c r="I24" s="46">
        <v>9</v>
      </c>
      <c r="J24" s="55">
        <f>SUM(Total!D22:I22)</f>
        <v>54</v>
      </c>
      <c r="K24" s="76">
        <v>0.016666666666666666</v>
      </c>
      <c r="L24" s="70"/>
      <c r="M24" s="68"/>
    </row>
    <row r="25" spans="1:13" s="16" customFormat="1" ht="13.5">
      <c r="A25" s="87" t="s">
        <v>20</v>
      </c>
      <c r="B25" s="46">
        <v>2939</v>
      </c>
      <c r="C25" s="45" t="s">
        <v>21</v>
      </c>
      <c r="D25" s="64">
        <v>0.02013888888888889</v>
      </c>
      <c r="E25" s="65"/>
      <c r="F25" s="78"/>
      <c r="G25" s="65"/>
      <c r="H25" s="48"/>
      <c r="I25" s="46">
        <v>9</v>
      </c>
      <c r="J25" s="55">
        <f>SUM(Total!D23:I23)</f>
        <v>54</v>
      </c>
      <c r="K25" s="64">
        <v>0.02013888888888889</v>
      </c>
      <c r="L25" s="72"/>
      <c r="M25" s="74"/>
    </row>
    <row r="26" spans="1:13" s="16" customFormat="1" ht="13.5">
      <c r="A26" s="90" t="s">
        <v>61</v>
      </c>
      <c r="B26" s="48">
        <v>6878</v>
      </c>
      <c r="C26" s="47" t="s">
        <v>60</v>
      </c>
      <c r="D26" s="64">
        <v>0.020833333333333332</v>
      </c>
      <c r="E26" s="65">
        <v>0.29837962962962966</v>
      </c>
      <c r="F26" s="46">
        <v>3</v>
      </c>
      <c r="G26" s="65">
        <f>E26-D26</f>
        <v>0.27754629629629635</v>
      </c>
      <c r="H26" s="46">
        <v>2</v>
      </c>
      <c r="I26" s="46">
        <v>2</v>
      </c>
      <c r="J26" s="55">
        <f>SUM(Total!D24:I24)</f>
        <v>45</v>
      </c>
      <c r="K26" s="64">
        <v>0.02013888888888889</v>
      </c>
      <c r="L26" s="67" t="s">
        <v>78</v>
      </c>
      <c r="M26" s="77"/>
    </row>
    <row r="27" spans="1:13" s="16" customFormat="1" ht="13.5">
      <c r="A27" s="87" t="s">
        <v>74</v>
      </c>
      <c r="B27" s="46">
        <v>4628</v>
      </c>
      <c r="C27" s="45" t="s">
        <v>75</v>
      </c>
      <c r="D27" s="79">
        <v>0.018055555555555557</v>
      </c>
      <c r="E27" s="65"/>
      <c r="F27" s="48"/>
      <c r="G27" s="65"/>
      <c r="H27" s="48"/>
      <c r="I27" s="46">
        <v>9</v>
      </c>
      <c r="J27" s="55">
        <f>SUM(Total!D25:I25)</f>
        <v>54</v>
      </c>
      <c r="K27" s="79">
        <v>0.018055555555555557</v>
      </c>
      <c r="L27" s="67"/>
      <c r="M27" s="77"/>
    </row>
    <row r="28" spans="1:13" s="16" customFormat="1" ht="13.5">
      <c r="A28" s="47" t="s">
        <v>89</v>
      </c>
      <c r="B28" s="48">
        <v>6052</v>
      </c>
      <c r="C28" s="47"/>
      <c r="D28" s="60">
        <v>0.002777777777777778</v>
      </c>
      <c r="E28" s="61"/>
      <c r="F28" s="17"/>
      <c r="G28" s="65"/>
      <c r="H28" s="17"/>
      <c r="I28" s="46">
        <v>9</v>
      </c>
      <c r="J28" s="55">
        <f>SUM(Total!D26:I26)</f>
        <v>43</v>
      </c>
      <c r="K28" s="60">
        <v>0.002777777777777778</v>
      </c>
      <c r="L28" s="38"/>
      <c r="M28" s="24"/>
    </row>
    <row r="29" spans="1:13" s="16" customFormat="1" ht="13.5">
      <c r="A29" s="47"/>
      <c r="B29" s="48"/>
      <c r="C29" s="47"/>
      <c r="D29" s="60"/>
      <c r="E29" s="61"/>
      <c r="F29" s="17"/>
      <c r="G29" s="61"/>
      <c r="H29" s="17"/>
      <c r="I29" s="46"/>
      <c r="J29" s="55"/>
      <c r="K29" s="60"/>
      <c r="L29" s="38"/>
      <c r="M29" s="24"/>
    </row>
    <row r="30" spans="1:13" s="16" customFormat="1" ht="13.5">
      <c r="A30" s="47"/>
      <c r="B30" s="48"/>
      <c r="C30" s="47"/>
      <c r="D30" s="60"/>
      <c r="E30" s="61"/>
      <c r="F30" s="17"/>
      <c r="G30" s="61"/>
      <c r="H30" s="17"/>
      <c r="I30" s="46"/>
      <c r="J30" s="55"/>
      <c r="K30" s="60"/>
      <c r="L30" s="38"/>
      <c r="M30" s="24"/>
    </row>
    <row r="31" spans="1:13" s="16" customFormat="1" ht="13.5">
      <c r="A31" s="20"/>
      <c r="B31" s="21"/>
      <c r="C31" s="20"/>
      <c r="D31" s="25"/>
      <c r="E31" s="26"/>
      <c r="F31" s="21"/>
      <c r="G31" s="26"/>
      <c r="H31" s="21"/>
      <c r="I31" s="21"/>
      <c r="J31" s="21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90" zoomScaleNormal="90" zoomScalePageLayoutView="0" workbookViewId="0" topLeftCell="A1">
      <selection activeCell="K29" sqref="K29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82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7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106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107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36</v>
      </c>
      <c r="K5" s="37" t="s">
        <v>108</v>
      </c>
      <c r="L5" s="33"/>
    </row>
    <row r="6" spans="1:12" s="16" customFormat="1" ht="13.5">
      <c r="A6" s="29" t="s">
        <v>5</v>
      </c>
      <c r="B6" s="35"/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">
      <c r="A9" s="14" t="s">
        <v>6</v>
      </c>
      <c r="B9" s="15" t="s">
        <v>7</v>
      </c>
      <c r="C9" s="14" t="s">
        <v>8</v>
      </c>
      <c r="D9" s="42" t="s">
        <v>43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" customHeight="1">
      <c r="A10" s="49" t="s">
        <v>63</v>
      </c>
      <c r="B10" s="50" t="s">
        <v>64</v>
      </c>
      <c r="C10" s="49" t="s">
        <v>67</v>
      </c>
      <c r="D10" s="64">
        <v>0</v>
      </c>
      <c r="E10" s="65">
        <v>0.27627314814814813</v>
      </c>
      <c r="F10" s="66">
        <v>2</v>
      </c>
      <c r="G10" s="65">
        <f>E10-D10</f>
        <v>0.27627314814814813</v>
      </c>
      <c r="H10" s="46">
        <v>4</v>
      </c>
      <c r="I10" s="46">
        <v>4</v>
      </c>
      <c r="J10" s="55">
        <f>SUM(Total!D8:J8)</f>
        <v>25</v>
      </c>
      <c r="K10" s="64">
        <v>0.0006944444444444445</v>
      </c>
      <c r="L10" s="67" t="s">
        <v>79</v>
      </c>
      <c r="M10" s="68"/>
    </row>
    <row r="11" spans="1:13" s="16" customFormat="1" ht="27">
      <c r="A11" s="43" t="s">
        <v>54</v>
      </c>
      <c r="B11" s="44" t="s">
        <v>35</v>
      </c>
      <c r="C11" s="43" t="s">
        <v>21</v>
      </c>
      <c r="D11" s="64">
        <v>0.001388888888888889</v>
      </c>
      <c r="E11" s="65"/>
      <c r="F11" s="66"/>
      <c r="G11" s="65"/>
      <c r="H11" s="46"/>
      <c r="I11" s="46">
        <v>9</v>
      </c>
      <c r="J11" s="55">
        <f>SUM(Total!D9:J9)</f>
        <v>63</v>
      </c>
      <c r="K11" s="64">
        <v>0.001388888888888889</v>
      </c>
      <c r="L11" s="67"/>
      <c r="M11" s="68"/>
    </row>
    <row r="12" spans="1:13" s="16" customFormat="1" ht="13.5">
      <c r="A12" s="99" t="s">
        <v>85</v>
      </c>
      <c r="B12" s="100">
        <v>88</v>
      </c>
      <c r="C12" s="99" t="s">
        <v>86</v>
      </c>
      <c r="D12" s="64">
        <v>0</v>
      </c>
      <c r="E12" s="65">
        <v>0.27480324074074075</v>
      </c>
      <c r="F12" s="66">
        <v>1</v>
      </c>
      <c r="G12" s="65">
        <f>E12-D12</f>
        <v>0.27480324074074075</v>
      </c>
      <c r="H12" s="46">
        <v>3</v>
      </c>
      <c r="I12" s="46">
        <v>3</v>
      </c>
      <c r="J12" s="55">
        <f>SUM(Total!D10:J10)</f>
        <v>42</v>
      </c>
      <c r="K12" s="64">
        <v>0</v>
      </c>
      <c r="L12" s="67"/>
      <c r="M12" s="68"/>
    </row>
    <row r="13" spans="1:13" s="16" customFormat="1" ht="13.5">
      <c r="A13" s="99" t="s">
        <v>44</v>
      </c>
      <c r="B13" s="100" t="s">
        <v>45</v>
      </c>
      <c r="C13" s="99" t="s">
        <v>52</v>
      </c>
      <c r="D13" s="64">
        <v>0.003472222222222222</v>
      </c>
      <c r="E13" s="65"/>
      <c r="F13" s="66"/>
      <c r="G13" s="65"/>
      <c r="H13" s="46"/>
      <c r="I13" s="46">
        <v>9</v>
      </c>
      <c r="J13" s="55">
        <f>SUM(Total!D11:J11)</f>
        <v>63</v>
      </c>
      <c r="K13" s="64">
        <v>0.003472222222222222</v>
      </c>
      <c r="L13" s="70"/>
      <c r="M13" s="68"/>
    </row>
    <row r="14" spans="1:13" s="16" customFormat="1" ht="13.5">
      <c r="A14" s="99" t="s">
        <v>80</v>
      </c>
      <c r="B14" s="100">
        <v>6866</v>
      </c>
      <c r="C14" s="99" t="s">
        <v>81</v>
      </c>
      <c r="D14" s="64">
        <v>0.002777777777777778</v>
      </c>
      <c r="E14" s="65"/>
      <c r="F14" s="66"/>
      <c r="G14" s="65"/>
      <c r="H14" s="46"/>
      <c r="I14" s="46">
        <v>9</v>
      </c>
      <c r="J14" s="55">
        <f>SUM(Total!D12:J12)</f>
        <v>34</v>
      </c>
      <c r="K14" s="64">
        <v>0.002777777777777778</v>
      </c>
      <c r="L14" s="67"/>
      <c r="M14" s="68"/>
    </row>
    <row r="15" spans="1:13" s="16" customFormat="1" ht="16.5" customHeight="1">
      <c r="A15" s="99" t="s">
        <v>66</v>
      </c>
      <c r="B15" s="100">
        <v>35000</v>
      </c>
      <c r="C15" s="99" t="s">
        <v>68</v>
      </c>
      <c r="D15" s="64">
        <v>0.0062499999999999995</v>
      </c>
      <c r="E15" s="65"/>
      <c r="F15" s="48"/>
      <c r="G15" s="65"/>
      <c r="H15" s="48"/>
      <c r="I15" s="46">
        <v>9</v>
      </c>
      <c r="J15" s="55">
        <f>SUM(Total!D13:J13)</f>
        <v>47</v>
      </c>
      <c r="K15" s="64">
        <v>0.0062499999999999995</v>
      </c>
      <c r="L15" s="72"/>
      <c r="M15" s="73"/>
    </row>
    <row r="16" spans="1:13" s="16" customFormat="1" ht="13.5">
      <c r="A16" s="101" t="s">
        <v>69</v>
      </c>
      <c r="B16" s="102">
        <v>3805</v>
      </c>
      <c r="C16" s="101" t="s">
        <v>70</v>
      </c>
      <c r="D16" s="64">
        <v>0.009027777777777779</v>
      </c>
      <c r="E16" s="65"/>
      <c r="F16" s="66"/>
      <c r="G16" s="65"/>
      <c r="H16" s="46"/>
      <c r="I16" s="46">
        <v>9</v>
      </c>
      <c r="J16" s="55">
        <f>SUM(Total!D14:J14)</f>
        <v>49</v>
      </c>
      <c r="K16" s="64">
        <v>0.009027777777777779</v>
      </c>
      <c r="L16" s="67"/>
      <c r="M16" s="68"/>
    </row>
    <row r="17" spans="1:13" s="16" customFormat="1" ht="13.5">
      <c r="A17" s="101" t="s">
        <v>31</v>
      </c>
      <c r="B17" s="102">
        <v>2679</v>
      </c>
      <c r="C17" s="101" t="s">
        <v>32</v>
      </c>
      <c r="D17" s="64">
        <v>0.009722222222222222</v>
      </c>
      <c r="E17" s="65"/>
      <c r="F17" s="66"/>
      <c r="G17" s="65"/>
      <c r="H17" s="46"/>
      <c r="I17" s="46">
        <v>9</v>
      </c>
      <c r="J17" s="55">
        <f>SUM(Total!D15:J15)</f>
        <v>63</v>
      </c>
      <c r="K17" s="64">
        <v>0.009722222222222222</v>
      </c>
      <c r="L17" s="67"/>
      <c r="M17" s="68"/>
    </row>
    <row r="18" spans="1:13" s="16" customFormat="1" ht="13.5">
      <c r="A18" s="101" t="s">
        <v>18</v>
      </c>
      <c r="B18" s="102">
        <v>610</v>
      </c>
      <c r="C18" s="101" t="s">
        <v>19</v>
      </c>
      <c r="D18" s="64">
        <v>0.008333333333333333</v>
      </c>
      <c r="E18" s="65"/>
      <c r="F18" s="66"/>
      <c r="G18" s="65"/>
      <c r="H18" s="46"/>
      <c r="I18" s="46">
        <v>9</v>
      </c>
      <c r="J18" s="55">
        <f>SUM(Total!D16:J16)</f>
        <v>63</v>
      </c>
      <c r="K18" s="64">
        <v>0.008333333333333333</v>
      </c>
      <c r="L18" s="67"/>
      <c r="M18" s="68"/>
    </row>
    <row r="19" spans="1:13" s="16" customFormat="1" ht="13.5">
      <c r="A19" s="87" t="s">
        <v>56</v>
      </c>
      <c r="B19" s="46" t="s">
        <v>57</v>
      </c>
      <c r="C19" s="45" t="s">
        <v>58</v>
      </c>
      <c r="D19" s="64">
        <v>0.02013888888888889</v>
      </c>
      <c r="E19" s="65">
        <v>0.28076388888888887</v>
      </c>
      <c r="F19" s="66">
        <v>4</v>
      </c>
      <c r="G19" s="65">
        <f>E19-D19</f>
        <v>0.260625</v>
      </c>
      <c r="H19" s="46">
        <v>2</v>
      </c>
      <c r="I19" s="46">
        <v>2</v>
      </c>
      <c r="J19" s="55">
        <f>SUM(Total!D17:J17)</f>
        <v>28</v>
      </c>
      <c r="K19" s="64">
        <v>0.019444444444444445</v>
      </c>
      <c r="L19" s="67" t="s">
        <v>78</v>
      </c>
      <c r="M19" s="68"/>
    </row>
    <row r="20" spans="1:13" s="16" customFormat="1" ht="13.5">
      <c r="A20" s="88" t="s">
        <v>65</v>
      </c>
      <c r="B20" s="82">
        <v>1925</v>
      </c>
      <c r="C20" s="81" t="s">
        <v>62</v>
      </c>
      <c r="D20" s="64">
        <v>0.013194444444444444</v>
      </c>
      <c r="E20" s="65"/>
      <c r="F20" s="66"/>
      <c r="G20" s="65"/>
      <c r="H20" s="46"/>
      <c r="I20" s="46">
        <v>9</v>
      </c>
      <c r="J20" s="55">
        <f>SUM(Total!D18:J18)</f>
        <v>63</v>
      </c>
      <c r="K20" s="64">
        <v>0.013194444444444444</v>
      </c>
      <c r="L20" s="67"/>
      <c r="M20" s="68"/>
    </row>
    <row r="21" spans="1:13" s="16" customFormat="1" ht="13.5">
      <c r="A21" s="47" t="s">
        <v>71</v>
      </c>
      <c r="B21" s="48">
        <v>61</v>
      </c>
      <c r="C21" s="47" t="s">
        <v>72</v>
      </c>
      <c r="D21" s="64">
        <v>0.013888888888888888</v>
      </c>
      <c r="E21" s="65"/>
      <c r="F21" s="66"/>
      <c r="G21" s="65"/>
      <c r="H21" s="46"/>
      <c r="I21" s="46">
        <v>9</v>
      </c>
      <c r="J21" s="55">
        <f>SUM(Total!D19:J19)</f>
        <v>63</v>
      </c>
      <c r="K21" s="64">
        <v>0.013888888888888888</v>
      </c>
      <c r="L21" s="67"/>
      <c r="M21" s="74"/>
    </row>
    <row r="22" spans="1:13" s="16" customFormat="1" ht="13.5">
      <c r="A22" s="87" t="s">
        <v>59</v>
      </c>
      <c r="B22" s="46">
        <v>4655</v>
      </c>
      <c r="C22" s="45" t="s">
        <v>53</v>
      </c>
      <c r="D22" s="76">
        <v>0.015277777777777777</v>
      </c>
      <c r="E22" s="65"/>
      <c r="F22" s="46"/>
      <c r="G22" s="65"/>
      <c r="H22" s="46"/>
      <c r="I22" s="46">
        <v>9</v>
      </c>
      <c r="J22" s="55">
        <f>SUM(Total!D20:J20)</f>
        <v>63</v>
      </c>
      <c r="K22" s="76">
        <v>0.015277777777777777</v>
      </c>
      <c r="L22" s="67"/>
      <c r="M22" s="77"/>
    </row>
    <row r="23" spans="1:13" s="16" customFormat="1" ht="13.5">
      <c r="A23" s="89" t="s">
        <v>38</v>
      </c>
      <c r="B23" s="84" t="s">
        <v>37</v>
      </c>
      <c r="C23" s="83" t="s">
        <v>55</v>
      </c>
      <c r="D23" s="76">
        <v>0.015972222222222224</v>
      </c>
      <c r="E23" s="65"/>
      <c r="F23" s="46"/>
      <c r="G23" s="65"/>
      <c r="H23" s="46"/>
      <c r="I23" s="46">
        <v>9</v>
      </c>
      <c r="J23" s="55">
        <f>SUM(Total!D21:J21)</f>
        <v>63</v>
      </c>
      <c r="K23" s="76">
        <v>0.015972222222222224</v>
      </c>
      <c r="L23" s="67"/>
      <c r="M23" s="77"/>
    </row>
    <row r="24" spans="1:13" s="16" customFormat="1" ht="13.5">
      <c r="A24" s="87" t="s">
        <v>33</v>
      </c>
      <c r="B24" s="46">
        <v>15</v>
      </c>
      <c r="C24" s="45" t="s">
        <v>34</v>
      </c>
      <c r="D24" s="76">
        <v>0.016666666666666666</v>
      </c>
      <c r="E24" s="65"/>
      <c r="F24" s="66"/>
      <c r="G24" s="65"/>
      <c r="H24" s="46"/>
      <c r="I24" s="46">
        <v>9</v>
      </c>
      <c r="J24" s="55">
        <f>SUM(Total!D22:J22)</f>
        <v>63</v>
      </c>
      <c r="K24" s="76">
        <v>0.016666666666666666</v>
      </c>
      <c r="L24" s="70"/>
      <c r="M24" s="68"/>
    </row>
    <row r="25" spans="1:13" s="16" customFormat="1" ht="13.5">
      <c r="A25" s="87" t="s">
        <v>20</v>
      </c>
      <c r="B25" s="46">
        <v>2939</v>
      </c>
      <c r="C25" s="45" t="s">
        <v>21</v>
      </c>
      <c r="D25" s="64">
        <v>0.02013888888888889</v>
      </c>
      <c r="E25" s="65"/>
      <c r="F25" s="78"/>
      <c r="G25" s="65"/>
      <c r="H25" s="48"/>
      <c r="I25" s="46">
        <v>9</v>
      </c>
      <c r="J25" s="55">
        <f>SUM(Total!D23:J23)</f>
        <v>63</v>
      </c>
      <c r="K25" s="64">
        <v>0.02013888888888889</v>
      </c>
      <c r="L25" s="72"/>
      <c r="M25" s="74"/>
    </row>
    <row r="26" spans="1:13" s="16" customFormat="1" ht="13.5">
      <c r="A26" s="90" t="s">
        <v>61</v>
      </c>
      <c r="B26" s="48">
        <v>6878</v>
      </c>
      <c r="C26" s="47" t="s">
        <v>60</v>
      </c>
      <c r="D26" s="64">
        <v>0.02013888888888889</v>
      </c>
      <c r="E26" s="65">
        <v>0.27813657407407405</v>
      </c>
      <c r="F26" s="46">
        <v>3</v>
      </c>
      <c r="G26" s="65">
        <f>E26-D26</f>
        <v>0.2579976851851852</v>
      </c>
      <c r="H26" s="46">
        <v>1</v>
      </c>
      <c r="I26" s="46">
        <v>1</v>
      </c>
      <c r="J26" s="55">
        <f>SUM(Total!D24:J24)</f>
        <v>46</v>
      </c>
      <c r="K26" s="64">
        <v>0.01875</v>
      </c>
      <c r="L26" s="67" t="s">
        <v>100</v>
      </c>
      <c r="M26" s="77"/>
    </row>
    <row r="27" spans="1:13" s="16" customFormat="1" ht="13.5">
      <c r="A27" s="87" t="s">
        <v>74</v>
      </c>
      <c r="B27" s="46">
        <v>4628</v>
      </c>
      <c r="C27" s="45" t="s">
        <v>75</v>
      </c>
      <c r="D27" s="79">
        <v>0.018055555555555557</v>
      </c>
      <c r="E27" s="65"/>
      <c r="F27" s="48"/>
      <c r="G27" s="65"/>
      <c r="H27" s="48"/>
      <c r="I27" s="46">
        <v>9</v>
      </c>
      <c r="J27" s="55">
        <f>SUM(Total!D25:J25)</f>
        <v>63</v>
      </c>
      <c r="K27" s="79">
        <v>0.018055555555555557</v>
      </c>
      <c r="L27" s="67"/>
      <c r="M27" s="77"/>
    </row>
    <row r="28" spans="1:14" s="16" customFormat="1" ht="13.5">
      <c r="A28" s="47" t="s">
        <v>89</v>
      </c>
      <c r="B28" s="48">
        <v>6052</v>
      </c>
      <c r="C28" s="47"/>
      <c r="D28" s="60">
        <v>0.002777777777777778</v>
      </c>
      <c r="E28" s="61">
        <v>0.2860416666666667</v>
      </c>
      <c r="F28" s="17">
        <v>5</v>
      </c>
      <c r="G28" s="65">
        <f>E28-D28</f>
        <v>0.2832638888888889</v>
      </c>
      <c r="H28" s="17">
        <v>5</v>
      </c>
      <c r="I28" s="46">
        <v>5</v>
      </c>
      <c r="J28" s="55">
        <f>SUM(Total!D26:J26)</f>
        <v>48</v>
      </c>
      <c r="K28" s="60">
        <v>0.013888888888888888</v>
      </c>
      <c r="L28" s="38" t="s">
        <v>109</v>
      </c>
      <c r="M28" s="24"/>
      <c r="N28" s="16" t="s">
        <v>110</v>
      </c>
    </row>
    <row r="29" spans="1:13" s="16" customFormat="1" ht="13.5">
      <c r="A29" s="47"/>
      <c r="B29" s="48"/>
      <c r="C29" s="47"/>
      <c r="D29" s="60"/>
      <c r="E29" s="61"/>
      <c r="F29" s="17"/>
      <c r="G29" s="61"/>
      <c r="H29" s="17"/>
      <c r="I29" s="46"/>
      <c r="J29" s="55"/>
      <c r="K29" s="60"/>
      <c r="L29" s="38"/>
      <c r="M29" s="24"/>
    </row>
    <row r="30" spans="1:13" s="16" customFormat="1" ht="13.5">
      <c r="A30" s="47"/>
      <c r="B30" s="48"/>
      <c r="C30" s="47"/>
      <c r="D30" s="60"/>
      <c r="E30" s="61"/>
      <c r="F30" s="17"/>
      <c r="G30" s="61"/>
      <c r="H30" s="17"/>
      <c r="I30" s="46"/>
      <c r="J30" s="55"/>
      <c r="K30" s="60"/>
      <c r="L30" s="38"/>
      <c r="M30" s="24"/>
    </row>
    <row r="31" spans="1:13" s="16" customFormat="1" ht="13.5">
      <c r="A31" s="20"/>
      <c r="B31" s="21"/>
      <c r="C31" s="20"/>
      <c r="D31" s="25"/>
      <c r="E31" s="26"/>
      <c r="F31" s="21"/>
      <c r="G31" s="26"/>
      <c r="H31" s="21"/>
      <c r="I31" s="21"/>
      <c r="J31" s="21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O27" sqref="O27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82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8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111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107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36</v>
      </c>
      <c r="K5" s="37" t="s">
        <v>102</v>
      </c>
      <c r="L5" s="33"/>
    </row>
    <row r="6" spans="1:12" s="16" customFormat="1" ht="13.5">
      <c r="A6" s="29" t="s">
        <v>5</v>
      </c>
      <c r="B6" s="35" t="s">
        <v>96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">
      <c r="A9" s="14" t="s">
        <v>6</v>
      </c>
      <c r="B9" s="15" t="s">
        <v>7</v>
      </c>
      <c r="C9" s="14" t="s">
        <v>8</v>
      </c>
      <c r="D9" s="42" t="s">
        <v>43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" customHeight="1">
      <c r="A10" s="49" t="s">
        <v>63</v>
      </c>
      <c r="B10" s="50" t="s">
        <v>64</v>
      </c>
      <c r="C10" s="49" t="s">
        <v>67</v>
      </c>
      <c r="D10" s="64">
        <v>0.0006944444444444445</v>
      </c>
      <c r="E10" s="65">
        <v>0.27042824074074073</v>
      </c>
      <c r="F10" s="66">
        <v>1</v>
      </c>
      <c r="G10" s="65">
        <f>E10-D10</f>
        <v>0.2697337962962963</v>
      </c>
      <c r="H10" s="46">
        <v>3</v>
      </c>
      <c r="I10" s="46">
        <v>3</v>
      </c>
      <c r="J10" s="55">
        <f>SUM(Total!D8:K8)</f>
        <v>28</v>
      </c>
      <c r="K10" s="64">
        <v>0</v>
      </c>
      <c r="L10" s="67" t="s">
        <v>78</v>
      </c>
      <c r="M10" s="68"/>
    </row>
    <row r="11" spans="1:13" s="16" customFormat="1" ht="27">
      <c r="A11" s="43" t="s">
        <v>54</v>
      </c>
      <c r="B11" s="44" t="s">
        <v>35</v>
      </c>
      <c r="C11" s="43" t="s">
        <v>21</v>
      </c>
      <c r="D11" s="64">
        <v>0.001388888888888889</v>
      </c>
      <c r="E11" s="65"/>
      <c r="F11" s="66"/>
      <c r="G11" s="65"/>
      <c r="H11" s="46"/>
      <c r="I11" s="46">
        <v>9</v>
      </c>
      <c r="J11" s="55">
        <f>SUM(Total!D9:K9)</f>
        <v>72</v>
      </c>
      <c r="K11" s="64">
        <v>0.001388888888888889</v>
      </c>
      <c r="L11" s="67"/>
      <c r="M11" s="68"/>
    </row>
    <row r="12" spans="1:13" s="16" customFormat="1" ht="13.5">
      <c r="A12" s="99" t="s">
        <v>85</v>
      </c>
      <c r="B12" s="100">
        <v>88</v>
      </c>
      <c r="C12" s="99" t="s">
        <v>86</v>
      </c>
      <c r="D12" s="64">
        <v>0</v>
      </c>
      <c r="E12" s="65">
        <v>0.2713888888888889</v>
      </c>
      <c r="F12" s="66">
        <v>2</v>
      </c>
      <c r="G12" s="65">
        <f>E12-D12</f>
        <v>0.2713888888888889</v>
      </c>
      <c r="H12" s="46">
        <v>5</v>
      </c>
      <c r="I12" s="46">
        <v>5</v>
      </c>
      <c r="J12" s="55">
        <f>SUM(Total!D10:K10)</f>
        <v>47</v>
      </c>
      <c r="K12" s="64">
        <v>0</v>
      </c>
      <c r="L12" s="67"/>
      <c r="M12" s="68"/>
    </row>
    <row r="13" spans="1:13" s="16" customFormat="1" ht="13.5">
      <c r="A13" s="99" t="s">
        <v>44</v>
      </c>
      <c r="B13" s="100" t="s">
        <v>45</v>
      </c>
      <c r="C13" s="99" t="s">
        <v>52</v>
      </c>
      <c r="D13" s="64">
        <v>0.003472222222222222</v>
      </c>
      <c r="E13" s="65"/>
      <c r="F13" s="66"/>
      <c r="G13" s="65"/>
      <c r="H13" s="46"/>
      <c r="I13" s="46">
        <v>9</v>
      </c>
      <c r="J13" s="55">
        <f>SUM(Total!D11:K11)</f>
        <v>72</v>
      </c>
      <c r="K13" s="64">
        <v>0.003472222222222222</v>
      </c>
      <c r="L13" s="70"/>
      <c r="M13" s="68"/>
    </row>
    <row r="14" spans="1:13" s="16" customFormat="1" ht="13.5">
      <c r="A14" s="99" t="s">
        <v>80</v>
      </c>
      <c r="B14" s="100">
        <v>6866</v>
      </c>
      <c r="C14" s="99" t="s">
        <v>81</v>
      </c>
      <c r="D14" s="64">
        <v>0.002777777777777778</v>
      </c>
      <c r="E14" s="65">
        <v>0.2737615740740741</v>
      </c>
      <c r="F14" s="66">
        <v>3</v>
      </c>
      <c r="G14" s="65">
        <f>E14-D14</f>
        <v>0.2709837962962963</v>
      </c>
      <c r="H14" s="46">
        <v>4</v>
      </c>
      <c r="I14" s="46">
        <v>4</v>
      </c>
      <c r="J14" s="55">
        <f>SUM(Total!D12:K12)</f>
        <v>38</v>
      </c>
      <c r="K14" s="64">
        <v>0.002777777777777778</v>
      </c>
      <c r="L14" s="67"/>
      <c r="M14" s="68"/>
    </row>
    <row r="15" spans="1:13" s="16" customFormat="1" ht="16.5" customHeight="1">
      <c r="A15" s="99" t="s">
        <v>66</v>
      </c>
      <c r="B15" s="100">
        <v>35000</v>
      </c>
      <c r="C15" s="99" t="s">
        <v>68</v>
      </c>
      <c r="D15" s="64">
        <v>0.0062499999999999995</v>
      </c>
      <c r="E15" s="65"/>
      <c r="F15" s="48"/>
      <c r="G15" s="65"/>
      <c r="H15" s="48"/>
      <c r="I15" s="46">
        <v>9</v>
      </c>
      <c r="J15" s="55">
        <f>SUM(Total!D13:K13)</f>
        <v>56</v>
      </c>
      <c r="K15" s="64">
        <v>0.0062499999999999995</v>
      </c>
      <c r="L15" s="72"/>
      <c r="M15" s="73"/>
    </row>
    <row r="16" spans="1:13" s="16" customFormat="1" ht="13.5">
      <c r="A16" s="101" t="s">
        <v>69</v>
      </c>
      <c r="B16" s="102">
        <v>3805</v>
      </c>
      <c r="C16" s="101" t="s">
        <v>70</v>
      </c>
      <c r="D16" s="64">
        <v>0.009027777777777779</v>
      </c>
      <c r="E16" s="65"/>
      <c r="F16" s="66"/>
      <c r="G16" s="65"/>
      <c r="H16" s="46"/>
      <c r="I16" s="46">
        <v>9</v>
      </c>
      <c r="J16" s="55">
        <f>SUM(Total!D14:K14)</f>
        <v>58</v>
      </c>
      <c r="K16" s="64">
        <v>0.009027777777777779</v>
      </c>
      <c r="L16" s="67"/>
      <c r="M16" s="68"/>
    </row>
    <row r="17" spans="1:13" s="16" customFormat="1" ht="13.5">
      <c r="A17" s="101" t="s">
        <v>31</v>
      </c>
      <c r="B17" s="102">
        <v>2679</v>
      </c>
      <c r="C17" s="101" t="s">
        <v>32</v>
      </c>
      <c r="D17" s="64">
        <v>0.009722222222222222</v>
      </c>
      <c r="E17" s="65"/>
      <c r="F17" s="66"/>
      <c r="G17" s="65"/>
      <c r="H17" s="46"/>
      <c r="I17" s="46">
        <v>9</v>
      </c>
      <c r="J17" s="55">
        <f>SUM(Total!D15:K15)</f>
        <v>72</v>
      </c>
      <c r="K17" s="64">
        <v>0.009722222222222222</v>
      </c>
      <c r="L17" s="67"/>
      <c r="M17" s="68"/>
    </row>
    <row r="18" spans="1:13" s="16" customFormat="1" ht="13.5">
      <c r="A18" s="101" t="s">
        <v>18</v>
      </c>
      <c r="B18" s="102">
        <v>610</v>
      </c>
      <c r="C18" s="101" t="s">
        <v>19</v>
      </c>
      <c r="D18" s="64">
        <v>0.008333333333333333</v>
      </c>
      <c r="E18" s="65"/>
      <c r="F18" s="66"/>
      <c r="G18" s="65"/>
      <c r="H18" s="46"/>
      <c r="I18" s="46">
        <v>9</v>
      </c>
      <c r="J18" s="55">
        <f>SUM(Total!D16:K16)</f>
        <v>72</v>
      </c>
      <c r="K18" s="64">
        <v>0.008333333333333333</v>
      </c>
      <c r="L18" s="67"/>
      <c r="M18" s="68"/>
    </row>
    <row r="19" spans="1:13" s="16" customFormat="1" ht="13.5">
      <c r="A19" s="87" t="s">
        <v>56</v>
      </c>
      <c r="B19" s="46" t="s">
        <v>57</v>
      </c>
      <c r="C19" s="45" t="s">
        <v>58</v>
      </c>
      <c r="D19" s="64">
        <v>0.019444444444444445</v>
      </c>
      <c r="E19" s="65">
        <v>0.28564814814814815</v>
      </c>
      <c r="F19" s="66">
        <v>5</v>
      </c>
      <c r="G19" s="65">
        <f>E19-D19</f>
        <v>0.2662037037037037</v>
      </c>
      <c r="H19" s="46">
        <v>1</v>
      </c>
      <c r="I19" s="46">
        <v>1</v>
      </c>
      <c r="J19" s="55">
        <f>SUM(Total!D17:K17)</f>
        <v>29</v>
      </c>
      <c r="K19" s="64">
        <v>0.017361111111111112</v>
      </c>
      <c r="L19" s="67" t="s">
        <v>77</v>
      </c>
      <c r="M19" s="68"/>
    </row>
    <row r="20" spans="1:13" s="16" customFormat="1" ht="13.5">
      <c r="A20" s="88" t="s">
        <v>65</v>
      </c>
      <c r="B20" s="82">
        <v>1925</v>
      </c>
      <c r="C20" s="81" t="s">
        <v>62</v>
      </c>
      <c r="D20" s="64">
        <v>0.013194444444444444</v>
      </c>
      <c r="E20" s="65"/>
      <c r="F20" s="66"/>
      <c r="G20" s="65"/>
      <c r="H20" s="46"/>
      <c r="I20" s="46">
        <v>9</v>
      </c>
      <c r="J20" s="55">
        <f>SUM(Total!D18:K18)</f>
        <v>72</v>
      </c>
      <c r="K20" s="64">
        <v>0.013194444444444444</v>
      </c>
      <c r="L20" s="67"/>
      <c r="M20" s="68"/>
    </row>
    <row r="21" spans="1:13" s="16" customFormat="1" ht="13.5">
      <c r="A21" s="47" t="s">
        <v>71</v>
      </c>
      <c r="B21" s="48">
        <v>61</v>
      </c>
      <c r="C21" s="47" t="s">
        <v>72</v>
      </c>
      <c r="D21" s="64">
        <v>0.013888888888888888</v>
      </c>
      <c r="E21" s="65"/>
      <c r="F21" s="66"/>
      <c r="G21" s="65"/>
      <c r="H21" s="46"/>
      <c r="I21" s="46">
        <v>9</v>
      </c>
      <c r="J21" s="55">
        <f>SUM(Total!D19:K19)</f>
        <v>72</v>
      </c>
      <c r="K21" s="64">
        <v>0.013888888888888888</v>
      </c>
      <c r="L21" s="67"/>
      <c r="M21" s="74"/>
    </row>
    <row r="22" spans="1:13" s="16" customFormat="1" ht="13.5">
      <c r="A22" s="87" t="s">
        <v>59</v>
      </c>
      <c r="B22" s="46">
        <v>4655</v>
      </c>
      <c r="C22" s="45" t="s">
        <v>53</v>
      </c>
      <c r="D22" s="76">
        <v>0.015277777777777777</v>
      </c>
      <c r="E22" s="65"/>
      <c r="F22" s="46"/>
      <c r="G22" s="65"/>
      <c r="H22" s="46"/>
      <c r="I22" s="46">
        <v>9</v>
      </c>
      <c r="J22" s="55">
        <f>SUM(Total!D20:K20)</f>
        <v>72</v>
      </c>
      <c r="K22" s="76">
        <v>0.015277777777777777</v>
      </c>
      <c r="L22" s="67"/>
      <c r="M22" s="77"/>
    </row>
    <row r="23" spans="1:13" s="16" customFormat="1" ht="13.5">
      <c r="A23" s="89" t="s">
        <v>38</v>
      </c>
      <c r="B23" s="84" t="s">
        <v>37</v>
      </c>
      <c r="C23" s="83" t="s">
        <v>55</v>
      </c>
      <c r="D23" s="76">
        <v>0.015972222222222224</v>
      </c>
      <c r="E23" s="65"/>
      <c r="F23" s="46"/>
      <c r="G23" s="65"/>
      <c r="H23" s="46"/>
      <c r="I23" s="46">
        <v>9</v>
      </c>
      <c r="J23" s="55">
        <f>SUM(Total!D21:K21)</f>
        <v>72</v>
      </c>
      <c r="K23" s="76">
        <v>0.015972222222222224</v>
      </c>
      <c r="L23" s="67"/>
      <c r="M23" s="77"/>
    </row>
    <row r="24" spans="1:13" s="16" customFormat="1" ht="13.5">
      <c r="A24" s="87" t="s">
        <v>33</v>
      </c>
      <c r="B24" s="46">
        <v>15</v>
      </c>
      <c r="C24" s="45" t="s">
        <v>34</v>
      </c>
      <c r="D24" s="76">
        <v>0.016666666666666666</v>
      </c>
      <c r="E24" s="65"/>
      <c r="F24" s="66"/>
      <c r="G24" s="65"/>
      <c r="H24" s="46"/>
      <c r="I24" s="46">
        <v>9</v>
      </c>
      <c r="J24" s="55">
        <f>SUM(Total!D22:K22)</f>
        <v>72</v>
      </c>
      <c r="K24" s="76">
        <v>0.016666666666666666</v>
      </c>
      <c r="L24" s="70"/>
      <c r="M24" s="68"/>
    </row>
    <row r="25" spans="1:13" s="16" customFormat="1" ht="13.5">
      <c r="A25" s="87" t="s">
        <v>20</v>
      </c>
      <c r="B25" s="46">
        <v>2939</v>
      </c>
      <c r="C25" s="45" t="s">
        <v>21</v>
      </c>
      <c r="D25" s="64">
        <v>0.02013888888888889</v>
      </c>
      <c r="E25" s="65"/>
      <c r="F25" s="78"/>
      <c r="G25" s="65"/>
      <c r="H25" s="48"/>
      <c r="I25" s="46">
        <v>9</v>
      </c>
      <c r="J25" s="55">
        <f>SUM(Total!D23:K23)</f>
        <v>72</v>
      </c>
      <c r="K25" s="64">
        <v>0.02013888888888889</v>
      </c>
      <c r="L25" s="72"/>
      <c r="M25" s="74"/>
    </row>
    <row r="26" spans="1:13" s="16" customFormat="1" ht="13.5">
      <c r="A26" s="90" t="s">
        <v>61</v>
      </c>
      <c r="B26" s="48">
        <v>6878</v>
      </c>
      <c r="C26" s="47" t="s">
        <v>60</v>
      </c>
      <c r="D26" s="64">
        <v>0.01875</v>
      </c>
      <c r="E26" s="65"/>
      <c r="F26" s="46"/>
      <c r="G26" s="65"/>
      <c r="H26" s="46"/>
      <c r="I26" s="46">
        <v>9</v>
      </c>
      <c r="J26" s="55">
        <f>SUM(Total!D24:K24)</f>
        <v>55</v>
      </c>
      <c r="K26" s="64">
        <v>0.01875</v>
      </c>
      <c r="L26" s="67"/>
      <c r="M26" s="77"/>
    </row>
    <row r="27" spans="1:13" s="16" customFormat="1" ht="13.5">
      <c r="A27" s="87" t="s">
        <v>74</v>
      </c>
      <c r="B27" s="46">
        <v>4628</v>
      </c>
      <c r="C27" s="45" t="s">
        <v>75</v>
      </c>
      <c r="D27" s="79">
        <v>0.018055555555555557</v>
      </c>
      <c r="E27" s="65"/>
      <c r="F27" s="48"/>
      <c r="G27" s="65"/>
      <c r="H27" s="48"/>
      <c r="I27" s="46">
        <v>9</v>
      </c>
      <c r="J27" s="55">
        <f>SUM(Total!D25:K25)</f>
        <v>72</v>
      </c>
      <c r="K27" s="79">
        <v>0.018055555555555557</v>
      </c>
      <c r="L27" s="67"/>
      <c r="M27" s="77"/>
    </row>
    <row r="28" spans="1:13" s="16" customFormat="1" ht="13.5">
      <c r="A28" s="47" t="s">
        <v>89</v>
      </c>
      <c r="B28" s="48">
        <v>6052</v>
      </c>
      <c r="C28" s="47"/>
      <c r="D28" s="60">
        <v>0.013888888888888888</v>
      </c>
      <c r="E28" s="61">
        <v>0.28153935185185186</v>
      </c>
      <c r="F28" s="17">
        <v>4</v>
      </c>
      <c r="G28" s="65">
        <f>E28-D28</f>
        <v>0.26765046296296297</v>
      </c>
      <c r="H28" s="17">
        <v>2</v>
      </c>
      <c r="I28" s="46">
        <v>2</v>
      </c>
      <c r="J28" s="55">
        <f>SUM(Total!D26:K26)</f>
        <v>50</v>
      </c>
      <c r="K28" s="60">
        <v>0.012499999999999999</v>
      </c>
      <c r="L28" s="38" t="s">
        <v>100</v>
      </c>
      <c r="M28" s="24"/>
    </row>
    <row r="29" spans="1:13" s="16" customFormat="1" ht="13.5">
      <c r="A29" s="47"/>
      <c r="B29" s="48"/>
      <c r="C29" s="47"/>
      <c r="D29" s="60"/>
      <c r="E29" s="61"/>
      <c r="F29" s="17"/>
      <c r="G29" s="61"/>
      <c r="H29" s="17"/>
      <c r="I29" s="46"/>
      <c r="J29" s="55"/>
      <c r="K29" s="60"/>
      <c r="L29" s="38"/>
      <c r="M29" s="24"/>
    </row>
    <row r="30" spans="1:13" s="16" customFormat="1" ht="13.5">
      <c r="A30" s="47"/>
      <c r="B30" s="48"/>
      <c r="C30" s="47"/>
      <c r="D30" s="60"/>
      <c r="E30" s="61"/>
      <c r="F30" s="17"/>
      <c r="G30" s="61"/>
      <c r="H30" s="17"/>
      <c r="I30" s="46"/>
      <c r="J30" s="55"/>
      <c r="K30" s="60"/>
      <c r="L30" s="38"/>
      <c r="M30" s="24"/>
    </row>
    <row r="31" spans="1:13" s="16" customFormat="1" ht="13.5">
      <c r="A31" s="20"/>
      <c r="B31" s="21"/>
      <c r="C31" s="20"/>
      <c r="D31" s="25"/>
      <c r="E31" s="26"/>
      <c r="F31" s="21"/>
      <c r="G31" s="26"/>
      <c r="H31" s="21"/>
      <c r="I31" s="21"/>
      <c r="J31" s="21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B1">
      <selection activeCell="C6" sqref="C6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6.710937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3.5">
      <c r="A2" s="29" t="s">
        <v>0</v>
      </c>
      <c r="B2" s="30" t="s">
        <v>82</v>
      </c>
      <c r="C2" s="29"/>
      <c r="D2" s="31"/>
      <c r="E2" s="33"/>
      <c r="F2" s="32"/>
      <c r="G2" s="29"/>
      <c r="H2" s="33"/>
      <c r="I2" s="33"/>
      <c r="J2" s="33"/>
      <c r="K2" s="34"/>
      <c r="L2" s="33"/>
    </row>
    <row r="3" spans="1:12" s="16" customFormat="1" ht="13.5">
      <c r="A3" s="29" t="s">
        <v>1</v>
      </c>
      <c r="B3" s="35">
        <v>9</v>
      </c>
      <c r="C3" s="29"/>
      <c r="D3" s="31"/>
      <c r="E3" s="33"/>
      <c r="F3" s="32"/>
      <c r="G3" s="29"/>
      <c r="H3" s="33"/>
      <c r="I3" s="33"/>
      <c r="J3" s="33"/>
      <c r="K3" s="34"/>
      <c r="L3" s="33"/>
    </row>
    <row r="4" spans="1:12" s="16" customFormat="1" ht="13.5">
      <c r="A4" s="29" t="s">
        <v>2</v>
      </c>
      <c r="B4" s="36" t="s">
        <v>112</v>
      </c>
      <c r="C4" s="36"/>
      <c r="D4" s="31"/>
      <c r="E4" s="33"/>
      <c r="F4" s="32"/>
      <c r="G4" s="29"/>
      <c r="H4" s="33"/>
      <c r="I4" s="33"/>
      <c r="J4" s="30" t="s">
        <v>3</v>
      </c>
      <c r="K4" s="37" t="s">
        <v>76</v>
      </c>
      <c r="L4" s="33"/>
    </row>
    <row r="5" spans="1:12" s="16" customFormat="1" ht="13.5">
      <c r="A5" s="29" t="s">
        <v>4</v>
      </c>
      <c r="B5" s="35">
        <v>1</v>
      </c>
      <c r="C5" s="29"/>
      <c r="D5" s="31"/>
      <c r="E5" s="33"/>
      <c r="F5" s="32"/>
      <c r="G5" s="29"/>
      <c r="H5" s="33"/>
      <c r="I5" s="33"/>
      <c r="J5" s="30" t="s">
        <v>36</v>
      </c>
      <c r="K5" s="37"/>
      <c r="L5" s="33"/>
    </row>
    <row r="6" spans="1:12" s="16" customFormat="1" ht="13.5">
      <c r="A6" s="29" t="s">
        <v>5</v>
      </c>
      <c r="B6" s="35" t="s">
        <v>96</v>
      </c>
      <c r="C6" s="29"/>
      <c r="D6" s="31"/>
      <c r="E6" s="33"/>
      <c r="F6" s="32"/>
      <c r="G6" s="29"/>
      <c r="H6" s="33"/>
      <c r="I6" s="33"/>
      <c r="J6" s="33"/>
      <c r="K6" s="34"/>
      <c r="L6" s="33"/>
    </row>
    <row r="7" spans="1:12" s="16" customFormat="1" ht="13.5">
      <c r="A7" s="29"/>
      <c r="B7" s="29"/>
      <c r="C7" s="29"/>
      <c r="D7" s="31"/>
      <c r="E7" s="33"/>
      <c r="F7" s="32"/>
      <c r="G7" s="29"/>
      <c r="H7" s="33"/>
      <c r="I7" s="33"/>
      <c r="J7" s="33"/>
      <c r="K7" s="34"/>
      <c r="L7" s="33"/>
    </row>
    <row r="8" spans="1:12" ht="1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27">
      <c r="A9" s="14" t="s">
        <v>6</v>
      </c>
      <c r="B9" s="15" t="s">
        <v>7</v>
      </c>
      <c r="C9" s="14" t="s">
        <v>8</v>
      </c>
      <c r="D9" s="42" t="s">
        <v>43</v>
      </c>
      <c r="E9" s="23" t="s">
        <v>9</v>
      </c>
      <c r="F9" s="15" t="s">
        <v>10</v>
      </c>
      <c r="G9" s="23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2" t="s">
        <v>16</v>
      </c>
      <c r="M9" s="15" t="s">
        <v>17</v>
      </c>
    </row>
    <row r="10" spans="1:13" s="16" customFormat="1" ht="54" customHeight="1">
      <c r="A10" s="49" t="s">
        <v>63</v>
      </c>
      <c r="B10" s="50" t="s">
        <v>64</v>
      </c>
      <c r="C10" s="49" t="s">
        <v>67</v>
      </c>
      <c r="D10" s="64">
        <v>0</v>
      </c>
      <c r="E10" s="65">
        <v>0.2752662037037037</v>
      </c>
      <c r="F10" s="66">
        <v>1</v>
      </c>
      <c r="G10" s="65">
        <f>E10-D10</f>
        <v>0.2752662037037037</v>
      </c>
      <c r="H10" s="46">
        <v>2</v>
      </c>
      <c r="I10" s="46">
        <v>2</v>
      </c>
      <c r="J10" s="55">
        <f>SUM(Total!D8:L8)</f>
        <v>30</v>
      </c>
      <c r="K10" s="64">
        <v>0</v>
      </c>
      <c r="L10" s="67"/>
      <c r="M10" s="68"/>
    </row>
    <row r="11" spans="1:13" s="16" customFormat="1" ht="27">
      <c r="A11" s="43" t="s">
        <v>54</v>
      </c>
      <c r="B11" s="44" t="s">
        <v>35</v>
      </c>
      <c r="C11" s="43" t="s">
        <v>21</v>
      </c>
      <c r="D11" s="64">
        <v>0.001388888888888889</v>
      </c>
      <c r="E11" s="65"/>
      <c r="F11" s="66"/>
      <c r="G11" s="65"/>
      <c r="H11" s="46"/>
      <c r="I11" s="46">
        <v>9</v>
      </c>
      <c r="J11" s="55">
        <f>SUM(Total!D9:L9)</f>
        <v>81</v>
      </c>
      <c r="K11" s="64">
        <v>0.001388888888888889</v>
      </c>
      <c r="L11" s="67"/>
      <c r="M11" s="68"/>
    </row>
    <row r="12" spans="1:13" s="16" customFormat="1" ht="13.5">
      <c r="A12" s="99" t="s">
        <v>85</v>
      </c>
      <c r="B12" s="100">
        <v>88</v>
      </c>
      <c r="C12" s="99" t="s">
        <v>86</v>
      </c>
      <c r="D12" s="64">
        <v>0</v>
      </c>
      <c r="E12" s="65"/>
      <c r="F12" s="66"/>
      <c r="G12" s="65"/>
      <c r="H12" s="46"/>
      <c r="I12" s="46">
        <v>9</v>
      </c>
      <c r="J12" s="55">
        <f>SUM(Total!D10:L10)</f>
        <v>56</v>
      </c>
      <c r="K12" s="64">
        <v>0</v>
      </c>
      <c r="L12" s="67"/>
      <c r="M12" s="68"/>
    </row>
    <row r="13" spans="1:13" s="16" customFormat="1" ht="13.5">
      <c r="A13" s="99" t="s">
        <v>44</v>
      </c>
      <c r="B13" s="100" t="s">
        <v>45</v>
      </c>
      <c r="C13" s="99" t="s">
        <v>52</v>
      </c>
      <c r="D13" s="64">
        <v>0.003472222222222222</v>
      </c>
      <c r="E13" s="65"/>
      <c r="F13" s="66"/>
      <c r="G13" s="65"/>
      <c r="H13" s="46"/>
      <c r="I13" s="46">
        <v>9</v>
      </c>
      <c r="J13" s="55">
        <f>SUM(Total!D11:L11)</f>
        <v>81</v>
      </c>
      <c r="K13" s="64">
        <v>0.003472222222222222</v>
      </c>
      <c r="L13" s="70"/>
      <c r="M13" s="68"/>
    </row>
    <row r="14" spans="1:13" s="16" customFormat="1" ht="13.5">
      <c r="A14" s="99" t="s">
        <v>80</v>
      </c>
      <c r="B14" s="100">
        <v>6866</v>
      </c>
      <c r="C14" s="99" t="s">
        <v>81</v>
      </c>
      <c r="D14" s="64">
        <v>0.002777777777777778</v>
      </c>
      <c r="E14" s="65">
        <v>0.2808912037037037</v>
      </c>
      <c r="F14" s="66">
        <v>2</v>
      </c>
      <c r="G14" s="65">
        <f>E14-D14</f>
        <v>0.2781134259259259</v>
      </c>
      <c r="H14" s="46">
        <v>4</v>
      </c>
      <c r="I14" s="46">
        <v>4</v>
      </c>
      <c r="J14" s="55">
        <f>SUM(Total!D12:L12)</f>
        <v>42</v>
      </c>
      <c r="K14" s="64">
        <v>0.004166666666666667</v>
      </c>
      <c r="L14" s="67" t="s">
        <v>94</v>
      </c>
      <c r="M14" s="68"/>
    </row>
    <row r="15" spans="1:13" s="16" customFormat="1" ht="16.5" customHeight="1">
      <c r="A15" s="99" t="s">
        <v>66</v>
      </c>
      <c r="B15" s="100">
        <v>35000</v>
      </c>
      <c r="C15" s="99" t="s">
        <v>68</v>
      </c>
      <c r="D15" s="64">
        <v>0.0062499999999999995</v>
      </c>
      <c r="E15" s="65"/>
      <c r="F15" s="48"/>
      <c r="G15" s="65"/>
      <c r="H15" s="48"/>
      <c r="I15" s="46">
        <v>9</v>
      </c>
      <c r="J15" s="55">
        <f>SUM(Total!D13:L13)</f>
        <v>65</v>
      </c>
      <c r="K15" s="64">
        <v>0.0062499999999999995</v>
      </c>
      <c r="L15" s="72"/>
      <c r="M15" s="73"/>
    </row>
    <row r="16" spans="1:13" s="16" customFormat="1" ht="13.5">
      <c r="A16" s="101" t="s">
        <v>69</v>
      </c>
      <c r="B16" s="102">
        <v>3805</v>
      </c>
      <c r="C16" s="101" t="s">
        <v>70</v>
      </c>
      <c r="D16" s="64">
        <v>0.009027777777777779</v>
      </c>
      <c r="E16" s="65"/>
      <c r="F16" s="66"/>
      <c r="G16" s="65"/>
      <c r="H16" s="46"/>
      <c r="I16" s="46">
        <v>9</v>
      </c>
      <c r="J16" s="55">
        <f>SUM(Total!D14:L14)</f>
        <v>67</v>
      </c>
      <c r="K16" s="64">
        <v>0.009027777777777779</v>
      </c>
      <c r="L16" s="67"/>
      <c r="M16" s="68"/>
    </row>
    <row r="17" spans="1:13" s="16" customFormat="1" ht="13.5">
      <c r="A17" s="101" t="s">
        <v>31</v>
      </c>
      <c r="B17" s="102">
        <v>2679</v>
      </c>
      <c r="C17" s="101" t="s">
        <v>32</v>
      </c>
      <c r="D17" s="64">
        <v>0.009722222222222222</v>
      </c>
      <c r="E17" s="65"/>
      <c r="F17" s="66"/>
      <c r="G17" s="65"/>
      <c r="H17" s="46"/>
      <c r="I17" s="46">
        <v>9</v>
      </c>
      <c r="J17" s="55">
        <f>SUM(Total!D15:L15)</f>
        <v>81</v>
      </c>
      <c r="K17" s="64">
        <v>0.009722222222222222</v>
      </c>
      <c r="L17" s="67"/>
      <c r="M17" s="68"/>
    </row>
    <row r="18" spans="1:13" s="16" customFormat="1" ht="13.5">
      <c r="A18" s="101" t="s">
        <v>18</v>
      </c>
      <c r="B18" s="102">
        <v>610</v>
      </c>
      <c r="C18" s="101" t="s">
        <v>19</v>
      </c>
      <c r="D18" s="64">
        <v>0.008333333333333333</v>
      </c>
      <c r="E18" s="65"/>
      <c r="F18" s="66"/>
      <c r="G18" s="65"/>
      <c r="H18" s="46"/>
      <c r="I18" s="46">
        <v>9</v>
      </c>
      <c r="J18" s="55">
        <f>SUM(Total!D16:L16)</f>
        <v>81</v>
      </c>
      <c r="K18" s="64">
        <v>0.008333333333333333</v>
      </c>
      <c r="L18" s="67"/>
      <c r="M18" s="68"/>
    </row>
    <row r="19" spans="1:13" s="16" customFormat="1" ht="13.5">
      <c r="A19" s="87" t="s">
        <v>56</v>
      </c>
      <c r="B19" s="46" t="s">
        <v>57</v>
      </c>
      <c r="C19" s="45" t="s">
        <v>58</v>
      </c>
      <c r="D19" s="64">
        <v>0.017361111111111112</v>
      </c>
      <c r="E19" s="65">
        <v>0.28414351851851855</v>
      </c>
      <c r="F19" s="66">
        <v>3</v>
      </c>
      <c r="G19" s="65">
        <f>E19-D19</f>
        <v>0.26678240740740744</v>
      </c>
      <c r="H19" s="46">
        <v>1</v>
      </c>
      <c r="I19" s="46">
        <v>1</v>
      </c>
      <c r="J19" s="55">
        <f>SUM(Total!D17:L17)</f>
        <v>30</v>
      </c>
      <c r="K19" s="64">
        <v>0.016666666666666666</v>
      </c>
      <c r="L19" s="67" t="s">
        <v>78</v>
      </c>
      <c r="M19" s="68"/>
    </row>
    <row r="20" spans="1:13" s="16" customFormat="1" ht="13.5">
      <c r="A20" s="88" t="s">
        <v>65</v>
      </c>
      <c r="B20" s="82">
        <v>1925</v>
      </c>
      <c r="C20" s="81" t="s">
        <v>62</v>
      </c>
      <c r="D20" s="64">
        <v>0.013194444444444444</v>
      </c>
      <c r="E20" s="65"/>
      <c r="F20" s="66"/>
      <c r="G20" s="65"/>
      <c r="H20" s="46"/>
      <c r="I20" s="46">
        <v>9</v>
      </c>
      <c r="J20" s="55">
        <f>SUM(Total!D18:L18)</f>
        <v>81</v>
      </c>
      <c r="K20" s="64">
        <v>0.013194444444444444</v>
      </c>
      <c r="L20" s="67"/>
      <c r="M20" s="68"/>
    </row>
    <row r="21" spans="1:13" s="16" customFormat="1" ht="13.5">
      <c r="A21" s="47" t="s">
        <v>71</v>
      </c>
      <c r="B21" s="48">
        <v>61</v>
      </c>
      <c r="C21" s="47" t="s">
        <v>72</v>
      </c>
      <c r="D21" s="64">
        <v>0.013888888888888888</v>
      </c>
      <c r="E21" s="65"/>
      <c r="F21" s="66"/>
      <c r="G21" s="65"/>
      <c r="H21" s="46"/>
      <c r="I21" s="46">
        <v>9</v>
      </c>
      <c r="J21" s="55">
        <f>SUM(Total!D19:L19)</f>
        <v>81</v>
      </c>
      <c r="K21" s="64">
        <v>0.013888888888888888</v>
      </c>
      <c r="L21" s="67"/>
      <c r="M21" s="74"/>
    </row>
    <row r="22" spans="1:13" s="16" customFormat="1" ht="13.5">
      <c r="A22" s="87" t="s">
        <v>59</v>
      </c>
      <c r="B22" s="46">
        <v>4655</v>
      </c>
      <c r="C22" s="45" t="s">
        <v>53</v>
      </c>
      <c r="D22" s="76">
        <v>0.015277777777777777</v>
      </c>
      <c r="E22" s="65"/>
      <c r="F22" s="46"/>
      <c r="G22" s="65"/>
      <c r="H22" s="46"/>
      <c r="I22" s="46">
        <v>9</v>
      </c>
      <c r="J22" s="55">
        <f>SUM(Total!D20:L20)</f>
        <v>81</v>
      </c>
      <c r="K22" s="76">
        <v>0.015277777777777777</v>
      </c>
      <c r="L22" s="67"/>
      <c r="M22" s="77"/>
    </row>
    <row r="23" spans="1:13" s="16" customFormat="1" ht="13.5">
      <c r="A23" s="89" t="s">
        <v>38</v>
      </c>
      <c r="B23" s="84" t="s">
        <v>37</v>
      </c>
      <c r="C23" s="83" t="s">
        <v>55</v>
      </c>
      <c r="D23" s="76">
        <v>0.015972222222222224</v>
      </c>
      <c r="E23" s="65"/>
      <c r="F23" s="46"/>
      <c r="G23" s="65"/>
      <c r="H23" s="46"/>
      <c r="I23" s="46">
        <v>9</v>
      </c>
      <c r="J23" s="55">
        <f>SUM(Total!D21:L21)</f>
        <v>81</v>
      </c>
      <c r="K23" s="76">
        <v>0.015972222222222224</v>
      </c>
      <c r="L23" s="67"/>
      <c r="M23" s="77"/>
    </row>
    <row r="24" spans="1:13" s="16" customFormat="1" ht="13.5">
      <c r="A24" s="87" t="s">
        <v>33</v>
      </c>
      <c r="B24" s="46">
        <v>15</v>
      </c>
      <c r="C24" s="45" t="s">
        <v>34</v>
      </c>
      <c r="D24" s="76">
        <v>0.016666666666666666</v>
      </c>
      <c r="E24" s="65"/>
      <c r="F24" s="66"/>
      <c r="G24" s="65"/>
      <c r="H24" s="46"/>
      <c r="I24" s="46">
        <v>9</v>
      </c>
      <c r="J24" s="55">
        <f>SUM(Total!D22:L22)</f>
        <v>81</v>
      </c>
      <c r="K24" s="76">
        <v>0.016666666666666666</v>
      </c>
      <c r="L24" s="70"/>
      <c r="M24" s="68"/>
    </row>
    <row r="25" spans="1:13" s="16" customFormat="1" ht="13.5">
      <c r="A25" s="87" t="s">
        <v>20</v>
      </c>
      <c r="B25" s="46">
        <v>2939</v>
      </c>
      <c r="C25" s="45" t="s">
        <v>21</v>
      </c>
      <c r="D25" s="64">
        <v>0.02013888888888889</v>
      </c>
      <c r="E25" s="65"/>
      <c r="F25" s="78"/>
      <c r="G25" s="65"/>
      <c r="H25" s="48"/>
      <c r="I25" s="46">
        <v>9</v>
      </c>
      <c r="J25" s="55">
        <f>SUM(Total!D23:L23)</f>
        <v>81</v>
      </c>
      <c r="K25" s="64">
        <v>0.02013888888888889</v>
      </c>
      <c r="L25" s="72"/>
      <c r="M25" s="74"/>
    </row>
    <row r="26" spans="1:13" s="16" customFormat="1" ht="13.5">
      <c r="A26" s="90" t="s">
        <v>61</v>
      </c>
      <c r="B26" s="48">
        <v>6878</v>
      </c>
      <c r="C26" s="47" t="s">
        <v>60</v>
      </c>
      <c r="D26" s="64">
        <v>0.01875</v>
      </c>
      <c r="E26" s="65">
        <v>0.29432870370370373</v>
      </c>
      <c r="F26" s="46">
        <v>4</v>
      </c>
      <c r="G26" s="65">
        <f>E26-D26</f>
        <v>0.27557870370370374</v>
      </c>
      <c r="H26" s="46">
        <v>3</v>
      </c>
      <c r="I26" s="46">
        <v>3</v>
      </c>
      <c r="J26" s="55">
        <f>SUM(Total!D24:L24)</f>
        <v>58</v>
      </c>
      <c r="K26" s="64">
        <v>0.019444444444444445</v>
      </c>
      <c r="L26" s="67" t="s">
        <v>79</v>
      </c>
      <c r="M26" s="77"/>
    </row>
    <row r="27" spans="1:13" s="16" customFormat="1" ht="13.5">
      <c r="A27" s="87" t="s">
        <v>74</v>
      </c>
      <c r="B27" s="46">
        <v>4628</v>
      </c>
      <c r="C27" s="45" t="s">
        <v>75</v>
      </c>
      <c r="D27" s="79">
        <v>0.018055555555555557</v>
      </c>
      <c r="E27" s="65"/>
      <c r="F27" s="48"/>
      <c r="G27" s="65"/>
      <c r="H27" s="48"/>
      <c r="I27" s="46">
        <v>9</v>
      </c>
      <c r="J27" s="55">
        <f>SUM(Total!D25:L25)</f>
        <v>81</v>
      </c>
      <c r="K27" s="79">
        <v>0.018055555555555557</v>
      </c>
      <c r="L27" s="67"/>
      <c r="M27" s="77"/>
    </row>
    <row r="28" spans="1:13" s="16" customFormat="1" ht="13.5">
      <c r="A28" s="47" t="s">
        <v>89</v>
      </c>
      <c r="B28" s="48">
        <v>6052</v>
      </c>
      <c r="C28" s="47"/>
      <c r="D28" s="60">
        <v>0.012499999999999999</v>
      </c>
      <c r="E28" s="61"/>
      <c r="F28" s="17"/>
      <c r="G28" s="65"/>
      <c r="H28" s="17"/>
      <c r="I28" s="46">
        <v>9</v>
      </c>
      <c r="J28" s="55">
        <f>SUM(Total!D26:L26)</f>
        <v>59</v>
      </c>
      <c r="K28" s="60">
        <v>0.012499999999999999</v>
      </c>
      <c r="L28" s="38"/>
      <c r="M28" s="24"/>
    </row>
    <row r="29" spans="1:13" s="16" customFormat="1" ht="13.5">
      <c r="A29" s="47"/>
      <c r="B29" s="48"/>
      <c r="C29" s="47"/>
      <c r="D29" s="60"/>
      <c r="E29" s="61"/>
      <c r="F29" s="17"/>
      <c r="G29" s="61"/>
      <c r="H29" s="17"/>
      <c r="I29" s="46"/>
      <c r="J29" s="55"/>
      <c r="K29" s="60"/>
      <c r="L29" s="38"/>
      <c r="M29" s="24"/>
    </row>
    <row r="30" spans="1:13" s="16" customFormat="1" ht="13.5">
      <c r="A30" s="47"/>
      <c r="B30" s="48"/>
      <c r="C30" s="47"/>
      <c r="D30" s="60"/>
      <c r="E30" s="61"/>
      <c r="F30" s="17"/>
      <c r="G30" s="61"/>
      <c r="H30" s="17"/>
      <c r="I30" s="46"/>
      <c r="J30" s="55"/>
      <c r="K30" s="60"/>
      <c r="L30" s="38"/>
      <c r="M30" s="24"/>
    </row>
    <row r="31" spans="1:13" s="16" customFormat="1" ht="13.5">
      <c r="A31" s="20"/>
      <c r="B31" s="21"/>
      <c r="C31" s="20"/>
      <c r="D31" s="25"/>
      <c r="E31" s="26"/>
      <c r="F31" s="21"/>
      <c r="G31" s="26"/>
      <c r="H31" s="21"/>
      <c r="I31" s="21"/>
      <c r="J31" s="21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6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Wilson, Bruce D</cp:lastModifiedBy>
  <cp:lastPrinted>2019-12-04T09:31:47Z</cp:lastPrinted>
  <dcterms:created xsi:type="dcterms:W3CDTF">2001-10-28T23:42:10Z</dcterms:created>
  <dcterms:modified xsi:type="dcterms:W3CDTF">2019-12-15T21:11:50Z</dcterms:modified>
  <cp:category/>
  <cp:version/>
  <cp:contentType/>
  <cp:contentStatus/>
</cp:coreProperties>
</file>