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11640" activeTab="6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<sst xmlns="http://schemas.openxmlformats.org/spreadsheetml/2006/main" count="385" uniqueCount="89">
  <si>
    <t>Series:</t>
  </si>
  <si>
    <t>Race No:</t>
  </si>
  <si>
    <t>Date:</t>
  </si>
  <si>
    <t>Starter:</t>
  </si>
  <si>
    <t>Course No:</t>
  </si>
  <si>
    <t>Wind: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</si>
  <si>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</si>
  <si>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</si>
  <si>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</si>
  <si>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</si>
  <si>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</si>
  <si>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</si>
  <si>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</si>
  <si>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</si>
  <si>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</si>
  <si>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</si>
  <si>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</si>
  <si>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</si>
  <si>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</si>
  <si>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</si>
  <si>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</si>
  <si>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</si>
  <si>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</si>
  <si>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</si>
  <si>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Race 5</t>
  </si>
  <si>
    <t>Race 6</t>
  </si>
  <si>
    <t>Raw Total</t>
  </si>
  <si>
    <t>Total After Discard</t>
  </si>
  <si>
    <t>Final Position</t>
  </si>
  <si>
    <t>Discard</t>
  </si>
  <si>
    <t>Series Results</t>
  </si>
  <si>
    <t>Pink Panther</t>
  </si>
  <si>
    <t>J. Stanton</t>
  </si>
  <si>
    <t>R51</t>
  </si>
  <si>
    <t>Ass. Starter:</t>
  </si>
  <si>
    <t>Handicap</t>
  </si>
  <si>
    <t>Add for Div 3</t>
  </si>
  <si>
    <t>Short Course Factor</t>
  </si>
  <si>
    <t>Handicap 
(un rounded)</t>
  </si>
  <si>
    <t>A105</t>
  </si>
  <si>
    <t>A Fine Balance</t>
  </si>
  <si>
    <t>C. Howe</t>
  </si>
  <si>
    <t>Special Adjust</t>
  </si>
  <si>
    <t>League of Extraordinary Gentlemen</t>
  </si>
  <si>
    <t>Wind Falls</t>
  </si>
  <si>
    <t>S. Hume</t>
  </si>
  <si>
    <t>J. Carlile</t>
  </si>
  <si>
    <t>Blur</t>
  </si>
  <si>
    <t>G301</t>
  </si>
  <si>
    <t>G. Levis</t>
  </si>
  <si>
    <t>Xena Warrior Princess</t>
  </si>
  <si>
    <t>Farrago</t>
  </si>
  <si>
    <t>B. Heaton</t>
  </si>
  <si>
    <t>M106</t>
  </si>
  <si>
    <t>Still Festering</t>
  </si>
  <si>
    <t>G Major</t>
  </si>
  <si>
    <t>R. Tickner</t>
  </si>
  <si>
    <t>P. O'Brien et. al</t>
  </si>
  <si>
    <t>The Duchess</t>
  </si>
  <si>
    <t>G. Pollock</t>
  </si>
  <si>
    <t>Winter 2022 / 23</t>
  </si>
  <si>
    <t>14.5.2022</t>
  </si>
  <si>
    <t>Anne Droid</t>
  </si>
  <si>
    <t>Pacific Express</t>
  </si>
  <si>
    <t>S. Glassock</t>
  </si>
  <si>
    <t>One</t>
  </si>
  <si>
    <t>D. James</t>
  </si>
  <si>
    <t>Base Handicap after Aut Ht 11</t>
  </si>
  <si>
    <t>NE</t>
  </si>
  <si>
    <t>Law and Disorder</t>
  </si>
  <si>
    <t>G. Van Winden</t>
  </si>
  <si>
    <t>RET</t>
  </si>
  <si>
    <t>Hot Stuff</t>
  </si>
  <si>
    <t>J. Shepardson</t>
  </si>
  <si>
    <t>-1</t>
  </si>
  <si>
    <t>+2</t>
  </si>
  <si>
    <t>+1</t>
  </si>
  <si>
    <t>28.5.2022</t>
  </si>
  <si>
    <t>+3</t>
  </si>
  <si>
    <t>11.6.2022</t>
  </si>
  <si>
    <t>WNW</t>
  </si>
  <si>
    <t>W</t>
  </si>
  <si>
    <t>25.6.2022</t>
  </si>
  <si>
    <t>MH 36</t>
  </si>
  <si>
    <t>-2</t>
  </si>
  <si>
    <t>9.7.2022</t>
  </si>
  <si>
    <t>WSW</t>
  </si>
  <si>
    <t>23.7.2022</t>
  </si>
  <si>
    <t>Race Abandonned - Lack of wind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</si>
</sst>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5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right"/>
    </xf>
    <xf numFmtId="45" fontId="3" fillId="0" borderId="0" xfId="0" applyNumberFormat="1" applyFont="1" applyAlignment="1">
      <alignment horizontal="left"/>
    </xf>
    <xf numFmtId="9" fontId="3" fillId="0" borderId="10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45" fontId="3" fillId="0" borderId="10" xfId="0" applyNumberFormat="1" applyFont="1" applyBorder="1" applyAlignment="1" quotePrefix="1">
      <alignment horizontal="center"/>
    </xf>
    <xf numFmtId="45" fontId="3" fillId="0" borderId="10" xfId="0" applyNumberFormat="1" applyFont="1" applyBorder="1" applyAlignment="1">
      <alignment horizontal="center" wrapText="1"/>
    </xf>
    <xf numFmtId="9" fontId="3" fillId="0" borderId="10" xfId="0" applyNumberFormat="1" applyFont="1" applyBorder="1" applyAlignment="1">
      <alignment horizontal="center" wrapText="1"/>
    </xf>
    <xf numFmtId="21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5" fontId="3" fillId="1" borderId="11" xfId="0" applyNumberFormat="1" applyFont="1" applyFill="1" applyBorder="1" applyAlignment="1" quotePrefix="1">
      <alignment horizontal="center" wrapText="1"/>
    </xf>
    <xf numFmtId="21" fontId="3" fillId="1" borderId="11" xfId="0" applyNumberFormat="1" applyFont="1" applyFill="1" applyBorder="1" applyAlignment="1" quotePrefix="1">
      <alignment horizontal="center" wrapText="1"/>
    </xf>
    <xf numFmtId="0" fontId="4" fillId="0" borderId="0" xfId="0" applyFont="1" applyAlignment="1">
      <alignment wrapText="1"/>
    </xf>
    <xf numFmtId="45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5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5" fontId="3" fillId="0" borderId="14" xfId="0" applyNumberFormat="1" applyFont="1" applyBorder="1" applyAlignment="1">
      <alignment horizontal="center" wrapText="1"/>
    </xf>
    <xf numFmtId="21" fontId="3" fillId="0" borderId="14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5" fontId="3" fillId="1" borderId="11" xfId="0" applyNumberFormat="1" applyFont="1" applyFill="1" applyBorder="1" applyAlignment="1" quotePrefix="1">
      <alignment horizontal="center"/>
    </xf>
    <xf numFmtId="21" fontId="3" fillId="1" borderId="11" xfId="0" applyNumberFormat="1" applyFont="1" applyFill="1" applyBorder="1" applyAlignment="1" quotePrefix="1">
      <alignment horizontal="center"/>
    </xf>
    <xf numFmtId="0" fontId="3" fillId="1" borderId="15" xfId="0" applyFont="1" applyFill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21" fontId="3" fillId="0" borderId="13" xfId="0" applyNumberFormat="1" applyFont="1" applyBorder="1" applyAlignment="1">
      <alignment horizontal="center"/>
    </xf>
    <xf numFmtId="45" fontId="3" fillId="1" borderId="13" xfId="0" applyNumberFormat="1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45" fontId="3" fillId="1" borderId="15" xfId="0" applyNumberFormat="1" applyFont="1" applyFill="1" applyBorder="1" applyAlignment="1" quotePrefix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5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21" fontId="3" fillId="0" borderId="11" xfId="0" applyNumberFormat="1" applyFont="1" applyBorder="1" applyAlignment="1">
      <alignment horizontal="center"/>
    </xf>
    <xf numFmtId="45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5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0" fontId="3" fillId="34" borderId="15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/>
    </xf>
    <xf numFmtId="21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3" fillId="0" borderId="10" xfId="0" applyNumberFormat="1" applyFont="1" applyBorder="1" applyAlignment="1">
      <alignment horizontal="center" vertical="center" wrapText="1"/>
    </xf>
    <xf numFmtId="45" fontId="3" fillId="1" borderId="11" xfId="0" applyNumberFormat="1" applyFont="1" applyFill="1" applyBorder="1" applyAlignment="1" quotePrefix="1">
      <alignment horizontal="center" vertical="center" wrapText="1"/>
    </xf>
    <xf numFmtId="21" fontId="3" fillId="1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vertical="center" wrapText="1"/>
    </xf>
    <xf numFmtId="45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5" fontId="3" fillId="0" borderId="15" xfId="0" applyNumberFormat="1" applyFont="1" applyBorder="1" applyAlignment="1">
      <alignment horizontal="center"/>
    </xf>
    <xf numFmtId="45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/>
    </xf>
    <xf numFmtId="21" fontId="3" fillId="0" borderId="18" xfId="0" applyNumberFormat="1" applyFont="1" applyBorder="1" applyAlignment="1">
      <alignment horizontal="center" vertical="center" textRotation="90"/>
    </xf>
    <xf numFmtId="21" fontId="3" fillId="0" borderId="17" xfId="0" applyNumberFormat="1" applyFont="1" applyBorder="1" applyAlignment="1">
      <alignment horizontal="center" vertical="center" textRotation="90"/>
    </xf>
    <xf numFmtId="21" fontId="3" fillId="0" borderId="10" xfId="0" applyNumberFormat="1" applyFont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88" zoomScaleNormal="88" zoomScalePageLayoutView="0" workbookViewId="0" topLeftCell="B4">
      <selection activeCell="P25" sqref="P25"/>
    </sheetView>
  </sheetViews>
  <sheetFormatPr defaultColWidth="9.140625" defaultRowHeight="12.75"/>
  <cols>
    <col min="1" max="1" width="23.7109375" style="34" customWidth="1"/>
    <col min="2" max="2" width="11.140625" style="34" customWidth="1"/>
    <col min="3" max="3" width="16.140625" style="34" customWidth="1"/>
    <col min="4" max="6" width="14.00390625" style="36" hidden="1" customWidth="1"/>
    <col min="7" max="7" width="12.140625" style="36" hidden="1" customWidth="1"/>
    <col min="8" max="8" width="7.140625" style="36" hidden="1" customWidth="1"/>
    <col min="9" max="9" width="14.00390625" style="36" customWidth="1"/>
    <col min="10" max="10" width="12.140625" style="37" customWidth="1"/>
    <col min="11" max="11" width="14.57421875" style="38" customWidth="1"/>
    <col min="12" max="12" width="10.8515625" style="34" customWidth="1"/>
    <col min="13" max="13" width="13.57421875" style="37" customWidth="1"/>
    <col min="14" max="14" width="12.00390625" style="37" customWidth="1"/>
    <col min="15" max="15" width="11.57421875" style="37" customWidth="1"/>
    <col min="16" max="16" width="11.421875" style="39" customWidth="1"/>
    <col min="17" max="17" width="12.28125" style="37" customWidth="1"/>
    <col min="18" max="18" width="17.7109375" style="34" customWidth="1"/>
    <col min="19" max="19" width="11.140625" style="34" customWidth="1"/>
    <col min="20" max="16384" width="9.140625" style="34" customWidth="1"/>
  </cols>
  <sheetData>
    <row r="1" spans="1:17" ht="15">
      <c r="A1" s="9"/>
      <c r="B1" s="9"/>
      <c r="C1" s="9"/>
      <c r="D1" s="11"/>
      <c r="E1" s="11"/>
      <c r="F1" s="11"/>
      <c r="G1" s="11"/>
      <c r="H1" s="11"/>
      <c r="I1" s="11"/>
      <c r="J1" s="13"/>
      <c r="K1" s="12"/>
      <c r="L1" s="9"/>
      <c r="M1" s="13"/>
      <c r="N1" s="13"/>
      <c r="O1" s="13"/>
      <c r="P1" s="14"/>
      <c r="Q1" s="13"/>
    </row>
    <row r="2" spans="1:17" ht="15">
      <c r="A2" s="9" t="s">
        <v>0</v>
      </c>
      <c r="B2" s="10" t="s">
        <v>60</v>
      </c>
      <c r="C2" s="9"/>
      <c r="D2" s="11"/>
      <c r="E2" s="11"/>
      <c r="F2" s="11"/>
      <c r="G2" s="11"/>
      <c r="H2" s="11"/>
      <c r="I2" s="11"/>
      <c r="J2" s="13"/>
      <c r="K2" s="12"/>
      <c r="L2" s="9"/>
      <c r="M2" s="13"/>
      <c r="N2" s="13"/>
      <c r="O2" s="13"/>
      <c r="P2" s="14"/>
      <c r="Q2" s="13"/>
    </row>
    <row r="3" spans="1:17" ht="15">
      <c r="A3" s="9" t="s">
        <v>1</v>
      </c>
      <c r="B3" s="15">
        <v>1</v>
      </c>
      <c r="C3" s="9"/>
      <c r="D3" s="11"/>
      <c r="E3" s="11"/>
      <c r="F3" s="11"/>
      <c r="G3" s="11"/>
      <c r="H3" s="11"/>
      <c r="I3" s="11"/>
      <c r="J3" s="13"/>
      <c r="K3" s="12"/>
      <c r="L3" s="9"/>
      <c r="M3" s="13"/>
      <c r="N3" s="13"/>
      <c r="O3" s="13"/>
      <c r="P3" s="14"/>
      <c r="Q3" s="13"/>
    </row>
    <row r="4" spans="1:17" ht="15">
      <c r="A4" s="9" t="s">
        <v>2</v>
      </c>
      <c r="B4" s="16" t="s">
        <v>61</v>
      </c>
      <c r="C4" s="16"/>
      <c r="D4" s="11"/>
      <c r="E4" s="11"/>
      <c r="F4" s="11"/>
      <c r="G4" s="11"/>
      <c r="H4" s="11"/>
      <c r="I4" s="11"/>
      <c r="J4" s="13"/>
      <c r="K4" s="12"/>
      <c r="L4" s="9"/>
      <c r="M4" s="13"/>
      <c r="N4" s="13"/>
      <c r="O4" s="10" t="s">
        <v>3</v>
      </c>
      <c r="P4" s="17" t="s">
        <v>62</v>
      </c>
      <c r="Q4" s="13"/>
    </row>
    <row r="5" spans="1:17" ht="15">
      <c r="A5" s="9" t="s">
        <v>4</v>
      </c>
      <c r="B5" s="15">
        <v>1</v>
      </c>
      <c r="C5" s="9"/>
      <c r="D5" s="11"/>
      <c r="E5" s="11"/>
      <c r="F5" s="11"/>
      <c r="G5" s="11"/>
      <c r="H5" s="11"/>
      <c r="I5" s="11"/>
      <c r="J5" s="13"/>
      <c r="K5" s="12"/>
      <c r="L5" s="9"/>
      <c r="M5" s="13"/>
      <c r="N5" s="13"/>
      <c r="O5" s="10" t="s">
        <v>34</v>
      </c>
      <c r="P5" s="17"/>
      <c r="Q5" s="13"/>
    </row>
    <row r="6" spans="1:17" ht="15">
      <c r="A6" s="9" t="s">
        <v>5</v>
      </c>
      <c r="B6" s="15" t="s">
        <v>68</v>
      </c>
      <c r="C6" s="9"/>
      <c r="D6" s="11"/>
      <c r="E6" s="11"/>
      <c r="F6" s="11"/>
      <c r="G6" s="11"/>
      <c r="H6" s="11"/>
      <c r="I6" s="11"/>
      <c r="J6" s="13"/>
      <c r="K6" s="12"/>
      <c r="L6" s="9"/>
      <c r="M6" s="13"/>
      <c r="N6" s="13"/>
      <c r="O6" s="13"/>
      <c r="P6" s="14"/>
      <c r="Q6" s="13"/>
    </row>
    <row r="7" spans="1:17" ht="15">
      <c r="A7" s="9"/>
      <c r="B7" s="9"/>
      <c r="C7" s="9"/>
      <c r="D7" s="11"/>
      <c r="E7" s="11"/>
      <c r="F7" s="11"/>
      <c r="G7" s="11"/>
      <c r="H7" s="11"/>
      <c r="I7" s="11"/>
      <c r="J7" s="13"/>
      <c r="K7" s="12"/>
      <c r="L7" s="9"/>
      <c r="M7" s="13"/>
      <c r="N7" s="13"/>
      <c r="O7" s="13"/>
      <c r="P7" s="14"/>
      <c r="Q7" s="13"/>
    </row>
    <row r="8" spans="1:17" ht="15">
      <c r="A8" s="35"/>
      <c r="B8" s="9"/>
      <c r="C8" s="9"/>
      <c r="D8" s="11"/>
      <c r="E8" s="11"/>
      <c r="F8" s="11"/>
      <c r="G8" s="11"/>
      <c r="H8" s="11"/>
      <c r="I8" s="11"/>
      <c r="J8" s="13"/>
      <c r="K8" s="12"/>
      <c r="L8" s="9"/>
      <c r="M8" s="13"/>
      <c r="N8" s="13"/>
      <c r="O8" s="13"/>
      <c r="P8" s="14"/>
      <c r="Q8" s="13"/>
    </row>
    <row r="9" spans="1:18" s="7" customFormat="1" ht="45">
      <c r="A9" s="41" t="s">
        <v>6</v>
      </c>
      <c r="B9" s="42" t="s">
        <v>7</v>
      </c>
      <c r="C9" s="41" t="s">
        <v>8</v>
      </c>
      <c r="D9" s="67" t="s">
        <v>67</v>
      </c>
      <c r="E9" s="67" t="s">
        <v>37</v>
      </c>
      <c r="F9" s="67" t="s">
        <v>36</v>
      </c>
      <c r="G9" s="67" t="s">
        <v>38</v>
      </c>
      <c r="H9" s="67" t="s">
        <v>42</v>
      </c>
      <c r="I9" s="67" t="s">
        <v>35</v>
      </c>
      <c r="J9" s="53" t="s">
        <v>9</v>
      </c>
      <c r="K9" s="42" t="s">
        <v>10</v>
      </c>
      <c r="L9" s="53" t="s">
        <v>11</v>
      </c>
      <c r="M9" s="42" t="s">
        <v>12</v>
      </c>
      <c r="N9" s="42" t="s">
        <v>13</v>
      </c>
      <c r="O9" s="42" t="s">
        <v>14</v>
      </c>
      <c r="P9" s="42" t="s">
        <v>15</v>
      </c>
      <c r="Q9" s="52" t="s">
        <v>16</v>
      </c>
      <c r="R9" s="42" t="s">
        <v>17</v>
      </c>
    </row>
    <row r="10" spans="1:18" s="29" customFormat="1" ht="15">
      <c r="A10" s="77" t="s">
        <v>54</v>
      </c>
      <c r="B10" s="78" t="s">
        <v>53</v>
      </c>
      <c r="C10" s="68" t="s">
        <v>57</v>
      </c>
      <c r="D10" s="76">
        <v>0</v>
      </c>
      <c r="E10" s="23">
        <v>0.6</v>
      </c>
      <c r="F10" s="22"/>
      <c r="G10" s="22">
        <f>D10*E10</f>
        <v>0</v>
      </c>
      <c r="H10" s="22"/>
      <c r="I10" s="22">
        <v>0</v>
      </c>
      <c r="J10" s="75">
        <v>0.125</v>
      </c>
      <c r="K10" s="25">
        <v>1</v>
      </c>
      <c r="L10" s="24">
        <f>J10-I10</f>
        <v>0.125</v>
      </c>
      <c r="M10" s="20">
        <v>2</v>
      </c>
      <c r="N10" s="20">
        <v>2</v>
      </c>
      <c r="O10" s="26">
        <f>Total!D8</f>
        <v>2</v>
      </c>
      <c r="P10" s="22">
        <v>0</v>
      </c>
      <c r="Q10" s="27"/>
      <c r="R10" s="28"/>
    </row>
    <row r="11" spans="1:18" s="102" customFormat="1" ht="30">
      <c r="A11" s="69" t="s">
        <v>43</v>
      </c>
      <c r="B11" s="70" t="s">
        <v>33</v>
      </c>
      <c r="C11" s="71" t="s">
        <v>19</v>
      </c>
      <c r="D11" s="81">
        <v>0.004166666666666667</v>
      </c>
      <c r="E11" s="99">
        <v>0.6</v>
      </c>
      <c r="F11" s="30"/>
      <c r="G11" s="22">
        <f>D11*E11</f>
        <v>0.0025</v>
      </c>
      <c r="H11" s="107"/>
      <c r="I11" s="22">
        <v>0.002777777777777778</v>
      </c>
      <c r="J11" s="87"/>
      <c r="K11" s="31"/>
      <c r="L11" s="24"/>
      <c r="M11" s="70"/>
      <c r="N11" s="20">
        <v>7</v>
      </c>
      <c r="O11" s="26">
        <f>Total!D9</f>
        <v>7</v>
      </c>
      <c r="P11" s="22">
        <v>0.002777777777777778</v>
      </c>
      <c r="Q11" s="100"/>
      <c r="R11" s="101"/>
    </row>
    <row r="12" spans="1:18" s="7" customFormat="1" ht="15">
      <c r="A12" s="46" t="s">
        <v>55</v>
      </c>
      <c r="B12" s="45">
        <v>6866</v>
      </c>
      <c r="C12" s="46" t="s">
        <v>56</v>
      </c>
      <c r="D12" s="19">
        <v>0.010416666666666666</v>
      </c>
      <c r="E12" s="18">
        <v>0.6</v>
      </c>
      <c r="F12" s="81"/>
      <c r="G12" s="22">
        <f>D12*E12</f>
        <v>0.0062499999999999995</v>
      </c>
      <c r="H12" s="21"/>
      <c r="I12" s="22">
        <v>0.0062499999999999995</v>
      </c>
      <c r="J12" s="75"/>
      <c r="K12" s="54"/>
      <c r="L12" s="24"/>
      <c r="M12" s="45"/>
      <c r="N12" s="20">
        <v>7</v>
      </c>
      <c r="O12" s="26">
        <f>Total!D10</f>
        <v>7</v>
      </c>
      <c r="P12" s="22">
        <v>0.0062499999999999995</v>
      </c>
      <c r="Q12" s="55"/>
      <c r="R12" s="56"/>
    </row>
    <row r="13" spans="1:18" s="7" customFormat="1" ht="15">
      <c r="A13" s="82" t="s">
        <v>63</v>
      </c>
      <c r="B13" s="48">
        <v>5653</v>
      </c>
      <c r="C13" s="82" t="s">
        <v>64</v>
      </c>
      <c r="D13" s="19">
        <v>0.013194444444444444</v>
      </c>
      <c r="E13" s="18">
        <v>0.6</v>
      </c>
      <c r="F13" s="81"/>
      <c r="G13" s="22">
        <f>D13*E13</f>
        <v>0.007916666666666666</v>
      </c>
      <c r="H13" s="21"/>
      <c r="I13" s="22">
        <v>0.007638888888888889</v>
      </c>
      <c r="J13" s="75"/>
      <c r="K13" s="54"/>
      <c r="L13" s="24"/>
      <c r="M13" s="45"/>
      <c r="N13" s="20">
        <v>7</v>
      </c>
      <c r="O13" s="26">
        <f>Total!D11</f>
        <v>7</v>
      </c>
      <c r="P13" s="22">
        <v>0.007638888888888889</v>
      </c>
      <c r="Q13" s="55"/>
      <c r="R13" s="56"/>
    </row>
    <row r="14" spans="1:18" s="9" customFormat="1" ht="15">
      <c r="A14" s="82" t="s">
        <v>65</v>
      </c>
      <c r="B14" s="48"/>
      <c r="C14" s="82" t="s">
        <v>66</v>
      </c>
      <c r="D14" s="19">
        <v>0.0062499999999999995</v>
      </c>
      <c r="E14" s="18">
        <v>0.6</v>
      </c>
      <c r="F14" s="81"/>
      <c r="G14" s="22">
        <f>D14*E14</f>
        <v>0.0037499999999999994</v>
      </c>
      <c r="H14" s="81"/>
      <c r="I14" s="22">
        <v>0.003472222222222222</v>
      </c>
      <c r="J14" s="75"/>
      <c r="K14" s="48"/>
      <c r="L14" s="24"/>
      <c r="M14" s="48"/>
      <c r="N14" s="20">
        <v>7</v>
      </c>
      <c r="O14" s="26">
        <f>Total!D12</f>
        <v>7</v>
      </c>
      <c r="P14" s="22">
        <v>0.003472222222222222</v>
      </c>
      <c r="Q14" s="62"/>
      <c r="R14" s="57"/>
    </row>
    <row r="15" spans="1:18" s="9" customFormat="1" ht="15">
      <c r="A15" s="82" t="s">
        <v>72</v>
      </c>
      <c r="B15" s="48">
        <v>610</v>
      </c>
      <c r="C15" s="82" t="s">
        <v>73</v>
      </c>
      <c r="D15" s="19"/>
      <c r="E15" s="18"/>
      <c r="F15" s="81"/>
      <c r="G15" s="22"/>
      <c r="H15" s="81"/>
      <c r="I15" s="22">
        <v>0.013888888888888888</v>
      </c>
      <c r="J15" s="75">
        <v>0.14375000000000002</v>
      </c>
      <c r="K15" s="48">
        <v>3</v>
      </c>
      <c r="L15" s="24">
        <f>J15-I15</f>
        <v>0.12986111111111112</v>
      </c>
      <c r="M15" s="48">
        <v>4</v>
      </c>
      <c r="N15" s="20">
        <v>4</v>
      </c>
      <c r="O15" s="26">
        <f>Total!D13</f>
        <v>4</v>
      </c>
      <c r="P15" s="22">
        <v>0.015277777777777777</v>
      </c>
      <c r="Q15" s="62" t="s">
        <v>75</v>
      </c>
      <c r="R15" s="57"/>
    </row>
    <row r="16" spans="1:18" s="9" customFormat="1" ht="15">
      <c r="A16" s="83" t="s">
        <v>47</v>
      </c>
      <c r="B16" s="72" t="s">
        <v>48</v>
      </c>
      <c r="C16" s="71" t="s">
        <v>49</v>
      </c>
      <c r="D16" s="19">
        <v>0</v>
      </c>
      <c r="E16" s="18">
        <v>0.6</v>
      </c>
      <c r="F16" s="81">
        <v>0.595833333333334</v>
      </c>
      <c r="G16" s="22">
        <f>D16*E16+F16</f>
        <v>0.595833333333334</v>
      </c>
      <c r="H16" s="81"/>
      <c r="I16" s="22">
        <v>0.012499999999999999</v>
      </c>
      <c r="J16" s="75"/>
      <c r="K16" s="48"/>
      <c r="L16" s="24"/>
      <c r="M16" s="48"/>
      <c r="N16" s="20">
        <v>7</v>
      </c>
      <c r="O16" s="26">
        <f>Total!D14</f>
        <v>7</v>
      </c>
      <c r="P16" s="22">
        <v>0.012499999999999999</v>
      </c>
      <c r="Q16" s="62"/>
      <c r="R16" s="57"/>
    </row>
    <row r="17" spans="1:18" s="9" customFormat="1" ht="15">
      <c r="A17" s="84" t="s">
        <v>51</v>
      </c>
      <c r="B17" s="45">
        <v>1925</v>
      </c>
      <c r="C17" s="46" t="s">
        <v>52</v>
      </c>
      <c r="D17" s="19">
        <v>0.004166666666666667</v>
      </c>
      <c r="E17" s="18">
        <v>0.6</v>
      </c>
      <c r="F17" s="81">
        <v>0.595833333333334</v>
      </c>
      <c r="G17" s="22">
        <f aca="true" t="shared" si="0" ref="G17:G23">D17*E17+F17</f>
        <v>0.5983333333333339</v>
      </c>
      <c r="H17" s="81"/>
      <c r="I17" s="22">
        <v>0.015277777777777777</v>
      </c>
      <c r="J17" s="75"/>
      <c r="K17" s="48"/>
      <c r="L17" s="24"/>
      <c r="M17" s="48"/>
      <c r="N17" s="20">
        <v>7</v>
      </c>
      <c r="O17" s="26">
        <f>Total!D15</f>
        <v>7</v>
      </c>
      <c r="P17" s="22">
        <v>0.015277777777777777</v>
      </c>
      <c r="Q17" s="62"/>
      <c r="R17" s="57"/>
    </row>
    <row r="18" spans="1:18" s="9" customFormat="1" ht="15">
      <c r="A18" s="83" t="s">
        <v>50</v>
      </c>
      <c r="B18" s="72">
        <v>4655</v>
      </c>
      <c r="C18" s="71" t="s">
        <v>41</v>
      </c>
      <c r="D18" s="81">
        <v>0.015972222222222224</v>
      </c>
      <c r="E18" s="18">
        <v>0.6</v>
      </c>
      <c r="F18" s="81">
        <v>0.595833333333334</v>
      </c>
      <c r="G18" s="22">
        <f t="shared" si="0"/>
        <v>0.6054166666666674</v>
      </c>
      <c r="H18" s="21"/>
      <c r="I18" s="22">
        <v>0.022222222222222223</v>
      </c>
      <c r="J18" s="75"/>
      <c r="K18" s="48"/>
      <c r="L18" s="24"/>
      <c r="M18" s="48"/>
      <c r="N18" s="20">
        <v>7</v>
      </c>
      <c r="O18" s="26">
        <f>Total!D16</f>
        <v>7</v>
      </c>
      <c r="P18" s="22">
        <v>0.022222222222222223</v>
      </c>
      <c r="Q18" s="62"/>
      <c r="R18" s="57"/>
    </row>
    <row r="19" spans="1:18" s="9" customFormat="1" ht="15">
      <c r="A19" s="85" t="s">
        <v>40</v>
      </c>
      <c r="B19" s="80" t="s">
        <v>39</v>
      </c>
      <c r="C19" s="79" t="s">
        <v>46</v>
      </c>
      <c r="D19" s="81">
        <v>0.004861111111111111</v>
      </c>
      <c r="E19" s="18">
        <v>0.6</v>
      </c>
      <c r="F19" s="81">
        <v>0.804166666666666</v>
      </c>
      <c r="G19" s="22">
        <f t="shared" si="0"/>
        <v>0.8070833333333327</v>
      </c>
      <c r="H19" s="81"/>
      <c r="I19" s="22">
        <v>0.015277777777777777</v>
      </c>
      <c r="J19" s="75"/>
      <c r="K19" s="48"/>
      <c r="L19" s="24"/>
      <c r="M19" s="48"/>
      <c r="N19" s="20">
        <v>7</v>
      </c>
      <c r="O19" s="26">
        <f>Total!D17</f>
        <v>7</v>
      </c>
      <c r="P19" s="22">
        <v>0.015277777777777777</v>
      </c>
      <c r="Q19" s="62"/>
      <c r="R19" s="57"/>
    </row>
    <row r="20" spans="1:18" s="9" customFormat="1" ht="15">
      <c r="A20" s="83" t="s">
        <v>31</v>
      </c>
      <c r="B20" s="72">
        <v>15</v>
      </c>
      <c r="C20" s="71" t="s">
        <v>32</v>
      </c>
      <c r="D20" s="81">
        <v>0.009027777777777779</v>
      </c>
      <c r="E20" s="18">
        <v>0.6</v>
      </c>
      <c r="F20" s="81">
        <v>0.929166666666666</v>
      </c>
      <c r="G20" s="22">
        <f t="shared" si="0"/>
        <v>0.9345833333333327</v>
      </c>
      <c r="H20" s="81"/>
      <c r="I20" s="22">
        <v>0.018055555555555557</v>
      </c>
      <c r="J20" s="75"/>
      <c r="K20" s="48"/>
      <c r="L20" s="24"/>
      <c r="M20" s="48"/>
      <c r="N20" s="20">
        <v>7</v>
      </c>
      <c r="O20" s="26">
        <f>Total!D18</f>
        <v>7</v>
      </c>
      <c r="P20" s="22">
        <v>0.018055555555555557</v>
      </c>
      <c r="Q20" s="62"/>
      <c r="R20" s="57"/>
    </row>
    <row r="21" spans="1:18" s="9" customFormat="1" ht="15">
      <c r="A21" s="83" t="s">
        <v>18</v>
      </c>
      <c r="B21" s="72">
        <v>2939</v>
      </c>
      <c r="C21" s="71" t="s">
        <v>19</v>
      </c>
      <c r="D21" s="81">
        <v>0.017361111111111112</v>
      </c>
      <c r="E21" s="18">
        <v>0.6</v>
      </c>
      <c r="F21" s="81">
        <v>0.887499999999999</v>
      </c>
      <c r="G21" s="22">
        <f t="shared" si="0"/>
        <v>0.8979166666666656</v>
      </c>
      <c r="H21" s="21"/>
      <c r="I21" s="22">
        <v>0.02291666666666667</v>
      </c>
      <c r="J21" s="75">
        <v>0.14693287037037037</v>
      </c>
      <c r="K21" s="48">
        <v>4</v>
      </c>
      <c r="L21" s="24">
        <f>J21-I21</f>
        <v>0.1240162037037037</v>
      </c>
      <c r="M21" s="48">
        <v>1</v>
      </c>
      <c r="N21" s="20">
        <v>1</v>
      </c>
      <c r="O21" s="26">
        <f>Total!D19</f>
        <v>1</v>
      </c>
      <c r="P21" s="22">
        <v>0.022222222222222223</v>
      </c>
      <c r="Q21" s="62" t="s">
        <v>74</v>
      </c>
      <c r="R21" s="57"/>
    </row>
    <row r="22" spans="1:18" s="9" customFormat="1" ht="15">
      <c r="A22" s="86" t="s">
        <v>44</v>
      </c>
      <c r="B22" s="74">
        <v>6878</v>
      </c>
      <c r="C22" s="73" t="s">
        <v>45</v>
      </c>
      <c r="D22" s="103">
        <v>0.019444444444444445</v>
      </c>
      <c r="E22" s="18">
        <v>0.6</v>
      </c>
      <c r="F22" s="81">
        <v>0.929166666666666</v>
      </c>
      <c r="G22" s="22">
        <f t="shared" si="0"/>
        <v>0.9408333333333327</v>
      </c>
      <c r="H22" s="81"/>
      <c r="I22" s="22">
        <v>0.024305555555555556</v>
      </c>
      <c r="J22" s="75"/>
      <c r="K22" s="48"/>
      <c r="L22" s="24"/>
      <c r="M22" s="48"/>
      <c r="N22" s="20">
        <v>7</v>
      </c>
      <c r="O22" s="26">
        <f>Total!D20</f>
        <v>7</v>
      </c>
      <c r="P22" s="22">
        <v>0.024305555555555556</v>
      </c>
      <c r="Q22" s="62"/>
      <c r="R22" s="57"/>
    </row>
    <row r="23" spans="1:18" s="9" customFormat="1" ht="15">
      <c r="A23" s="82" t="s">
        <v>58</v>
      </c>
      <c r="B23" s="48">
        <v>7821</v>
      </c>
      <c r="C23" s="82" t="s">
        <v>59</v>
      </c>
      <c r="D23" s="106">
        <v>0</v>
      </c>
      <c r="E23" s="18">
        <v>0.6</v>
      </c>
      <c r="F23" s="81">
        <v>0.970833333333333</v>
      </c>
      <c r="G23" s="22">
        <f t="shared" si="0"/>
        <v>0.970833333333333</v>
      </c>
      <c r="H23" s="21"/>
      <c r="I23" s="22">
        <v>0.012499999999999999</v>
      </c>
      <c r="J23" s="75">
        <v>0.14097222222222222</v>
      </c>
      <c r="K23" s="48">
        <v>2</v>
      </c>
      <c r="L23" s="24">
        <f>J23-I23</f>
        <v>0.1284722222222222</v>
      </c>
      <c r="M23" s="48">
        <v>3</v>
      </c>
      <c r="N23" s="20">
        <v>3</v>
      </c>
      <c r="O23" s="26">
        <f>Total!D21</f>
        <v>3</v>
      </c>
      <c r="P23" s="22">
        <v>0.013194444444444444</v>
      </c>
      <c r="Q23" s="62" t="s">
        <v>76</v>
      </c>
      <c r="R23" s="57"/>
    </row>
    <row r="24" spans="1:18" s="7" customFormat="1" ht="15">
      <c r="A24" s="46" t="s">
        <v>69</v>
      </c>
      <c r="B24" s="72">
        <v>10</v>
      </c>
      <c r="C24" s="46" t="s">
        <v>70</v>
      </c>
      <c r="D24" s="32"/>
      <c r="E24" s="33"/>
      <c r="F24" s="19"/>
      <c r="G24" s="19"/>
      <c r="H24" s="19"/>
      <c r="I24" s="19">
        <v>0.027777777777777776</v>
      </c>
      <c r="J24" s="75" t="s">
        <v>71</v>
      </c>
      <c r="K24" s="45"/>
      <c r="L24" s="75"/>
      <c r="M24" s="45"/>
      <c r="N24" s="20">
        <v>6</v>
      </c>
      <c r="O24" s="26">
        <f>Total!D22</f>
        <v>6</v>
      </c>
      <c r="P24" s="19">
        <v>0.029166666666666664</v>
      </c>
      <c r="Q24" s="62" t="s">
        <v>75</v>
      </c>
      <c r="R24" s="57"/>
    </row>
    <row r="25" spans="1:18" s="7" customFormat="1" ht="15">
      <c r="A25" s="50"/>
      <c r="B25" s="40"/>
      <c r="C25" s="50"/>
      <c r="D25" s="50"/>
      <c r="E25" s="58"/>
      <c r="F25" s="58"/>
      <c r="G25" s="58"/>
      <c r="H25" s="58"/>
      <c r="I25" s="58"/>
      <c r="J25" s="59"/>
      <c r="K25" s="51"/>
      <c r="L25" s="59"/>
      <c r="M25" s="51"/>
      <c r="N25" s="51"/>
      <c r="O25" s="51"/>
      <c r="P25" s="58"/>
      <c r="Q25" s="60"/>
      <c r="R25" s="61"/>
    </row>
    <row r="27" spans="1:3" ht="15">
      <c r="A27" s="105"/>
      <c r="C27" s="108"/>
    </row>
    <row r="28" ht="15">
      <c r="B28" s="104"/>
    </row>
    <row r="29" ht="15">
      <c r="B29" s="104"/>
    </row>
    <row r="30" ht="15">
      <c r="B30" s="104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8" zoomScaleNormal="88" zoomScalePageLayoutView="0" workbookViewId="0" topLeftCell="A1">
      <selection activeCell="D37" sqref="D37"/>
    </sheetView>
  </sheetViews>
  <sheetFormatPr defaultColWidth="9.140625" defaultRowHeight="12.75"/>
  <cols>
    <col min="1" max="1" width="23.7109375" style="34" customWidth="1"/>
    <col min="2" max="2" width="11.140625" style="34" customWidth="1"/>
    <col min="3" max="3" width="16.140625" style="34" customWidth="1"/>
    <col min="4" max="4" width="14.00390625" style="36" customWidth="1"/>
    <col min="5" max="5" width="12.140625" style="37" customWidth="1"/>
    <col min="6" max="6" width="14.57421875" style="38" customWidth="1"/>
    <col min="7" max="7" width="10.8515625" style="34" customWidth="1"/>
    <col min="8" max="8" width="13.57421875" style="37" customWidth="1"/>
    <col min="9" max="9" width="12.00390625" style="37" customWidth="1"/>
    <col min="10" max="10" width="11.57421875" style="37" customWidth="1"/>
    <col min="11" max="11" width="11.421875" style="39" customWidth="1"/>
    <col min="12" max="12" width="12.28125" style="37" customWidth="1"/>
    <col min="13" max="13" width="17.7109375" style="34" customWidth="1"/>
    <col min="14" max="14" width="11.140625" style="34" customWidth="1"/>
    <col min="15" max="16384" width="9.140625" style="34" customWidth="1"/>
  </cols>
  <sheetData>
    <row r="1" spans="1:12" ht="15">
      <c r="A1" s="9"/>
      <c r="B1" s="9"/>
      <c r="C1" s="9"/>
      <c r="D1" s="11"/>
      <c r="E1" s="13"/>
      <c r="F1" s="12"/>
      <c r="G1" s="9"/>
      <c r="H1" s="13"/>
      <c r="I1" s="13"/>
      <c r="J1" s="13"/>
      <c r="K1" s="14"/>
      <c r="L1" s="13"/>
    </row>
    <row r="2" spans="1:12" ht="15">
      <c r="A2" s="9" t="s">
        <v>0</v>
      </c>
      <c r="B2" s="10" t="s">
        <v>60</v>
      </c>
      <c r="C2" s="9"/>
      <c r="D2" s="11"/>
      <c r="E2" s="13"/>
      <c r="F2" s="12"/>
      <c r="G2" s="9"/>
      <c r="H2" s="13"/>
      <c r="I2" s="13"/>
      <c r="J2" s="13"/>
      <c r="K2" s="14"/>
      <c r="L2" s="13"/>
    </row>
    <row r="3" spans="1:12" ht="15">
      <c r="A3" s="9" t="s">
        <v>1</v>
      </c>
      <c r="B3" s="15">
        <v>2</v>
      </c>
      <c r="C3" s="9"/>
      <c r="D3" s="11"/>
      <c r="E3" s="13"/>
      <c r="F3" s="12"/>
      <c r="G3" s="9"/>
      <c r="H3" s="13"/>
      <c r="I3" s="13"/>
      <c r="J3" s="13"/>
      <c r="K3" s="14"/>
      <c r="L3" s="13"/>
    </row>
    <row r="4" spans="1:12" ht="15">
      <c r="A4" s="9" t="s">
        <v>2</v>
      </c>
      <c r="B4" s="16" t="s">
        <v>77</v>
      </c>
      <c r="C4" s="16"/>
      <c r="D4" s="11"/>
      <c r="E4" s="13"/>
      <c r="F4" s="12"/>
      <c r="G4" s="9"/>
      <c r="H4" s="13"/>
      <c r="I4" s="13"/>
      <c r="J4" s="10" t="s">
        <v>3</v>
      </c>
      <c r="K4" s="17" t="s">
        <v>62</v>
      </c>
      <c r="L4" s="13"/>
    </row>
    <row r="5" spans="1:12" ht="15">
      <c r="A5" s="9" t="s">
        <v>4</v>
      </c>
      <c r="B5" s="15">
        <v>2</v>
      </c>
      <c r="C5" s="9"/>
      <c r="D5" s="11"/>
      <c r="E5" s="13"/>
      <c r="F5" s="12"/>
      <c r="G5" s="9"/>
      <c r="H5" s="13"/>
      <c r="I5" s="13"/>
      <c r="J5" s="10" t="s">
        <v>34</v>
      </c>
      <c r="K5" s="17"/>
      <c r="L5" s="13"/>
    </row>
    <row r="6" spans="1:12" ht="15">
      <c r="A6" s="9" t="s">
        <v>5</v>
      </c>
      <c r="B6" s="15" t="s">
        <v>80</v>
      </c>
      <c r="C6" s="9"/>
      <c r="D6" s="11"/>
      <c r="E6" s="13"/>
      <c r="F6" s="12"/>
      <c r="G6" s="9"/>
      <c r="H6" s="13"/>
      <c r="I6" s="13"/>
      <c r="J6" s="13"/>
      <c r="K6" s="14"/>
      <c r="L6" s="13"/>
    </row>
    <row r="7" spans="1:12" ht="15">
      <c r="A7" s="9"/>
      <c r="B7" s="9"/>
      <c r="C7" s="9"/>
      <c r="D7" s="11"/>
      <c r="E7" s="13"/>
      <c r="F7" s="12"/>
      <c r="G7" s="9"/>
      <c r="H7" s="13"/>
      <c r="I7" s="13"/>
      <c r="J7" s="13"/>
      <c r="K7" s="14"/>
      <c r="L7" s="13"/>
    </row>
    <row r="8" spans="1:12" ht="15">
      <c r="A8" s="35"/>
      <c r="B8" s="9"/>
      <c r="C8" s="9"/>
      <c r="D8" s="11"/>
      <c r="E8" s="13"/>
      <c r="F8" s="12"/>
      <c r="G8" s="9"/>
      <c r="H8" s="13"/>
      <c r="I8" s="13"/>
      <c r="J8" s="13"/>
      <c r="K8" s="14"/>
      <c r="L8" s="13"/>
    </row>
    <row r="9" spans="1:13" s="7" customFormat="1" ht="30">
      <c r="A9" s="41" t="s">
        <v>6</v>
      </c>
      <c r="B9" s="42" t="s">
        <v>7</v>
      </c>
      <c r="C9" s="41" t="s">
        <v>8</v>
      </c>
      <c r="D9" s="67" t="s">
        <v>35</v>
      </c>
      <c r="E9" s="53" t="s">
        <v>9</v>
      </c>
      <c r="F9" s="42" t="s">
        <v>10</v>
      </c>
      <c r="G9" s="53" t="s">
        <v>11</v>
      </c>
      <c r="H9" s="42" t="s">
        <v>12</v>
      </c>
      <c r="I9" s="42" t="s">
        <v>13</v>
      </c>
      <c r="J9" s="42" t="s">
        <v>14</v>
      </c>
      <c r="K9" s="42" t="s">
        <v>15</v>
      </c>
      <c r="L9" s="52" t="s">
        <v>16</v>
      </c>
      <c r="M9" s="42" t="s">
        <v>17</v>
      </c>
    </row>
    <row r="10" spans="1:13" s="29" customFormat="1" ht="15">
      <c r="A10" s="77" t="s">
        <v>54</v>
      </c>
      <c r="B10" s="78" t="s">
        <v>53</v>
      </c>
      <c r="C10" s="68" t="s">
        <v>57</v>
      </c>
      <c r="D10" s="22">
        <v>0</v>
      </c>
      <c r="E10" s="75">
        <v>0.11210648148148149</v>
      </c>
      <c r="F10" s="25">
        <v>1</v>
      </c>
      <c r="G10" s="24">
        <f>E10-D10</f>
        <v>0.11210648148148149</v>
      </c>
      <c r="H10" s="20">
        <v>1</v>
      </c>
      <c r="I10" s="20">
        <v>1</v>
      </c>
      <c r="J10" s="26">
        <f>SUM(Total!D8:E8)</f>
        <v>3</v>
      </c>
      <c r="K10" s="22">
        <v>0</v>
      </c>
      <c r="L10" s="27"/>
      <c r="M10" s="28"/>
    </row>
    <row r="11" spans="1:13" s="102" customFormat="1" ht="30">
      <c r="A11" s="69" t="s">
        <v>43</v>
      </c>
      <c r="B11" s="70" t="s">
        <v>33</v>
      </c>
      <c r="C11" s="71" t="s">
        <v>19</v>
      </c>
      <c r="D11" s="22">
        <v>0.002777777777777778</v>
      </c>
      <c r="E11" s="87"/>
      <c r="F11" s="31"/>
      <c r="G11" s="24"/>
      <c r="H11" s="70"/>
      <c r="I11" s="20">
        <v>7</v>
      </c>
      <c r="J11" s="26">
        <f>SUM(Total!D9:E9)</f>
        <v>14</v>
      </c>
      <c r="K11" s="22">
        <v>0.002777777777777778</v>
      </c>
      <c r="L11" s="100"/>
      <c r="M11" s="101"/>
    </row>
    <row r="12" spans="1:13" s="7" customFormat="1" ht="15">
      <c r="A12" s="46" t="s">
        <v>55</v>
      </c>
      <c r="B12" s="45">
        <v>6866</v>
      </c>
      <c r="C12" s="46" t="s">
        <v>56</v>
      </c>
      <c r="D12" s="22">
        <v>0.0062499999999999995</v>
      </c>
      <c r="E12" s="75"/>
      <c r="F12" s="54"/>
      <c r="G12" s="24"/>
      <c r="H12" s="45"/>
      <c r="I12" s="20">
        <v>7</v>
      </c>
      <c r="J12" s="26">
        <f>SUM(Total!D10:E10)</f>
        <v>14</v>
      </c>
      <c r="K12" s="22">
        <v>0.0062499999999999995</v>
      </c>
      <c r="L12" s="55"/>
      <c r="M12" s="56"/>
    </row>
    <row r="13" spans="1:13" s="7" customFormat="1" ht="15">
      <c r="A13" s="82" t="s">
        <v>63</v>
      </c>
      <c r="B13" s="48">
        <v>5653</v>
      </c>
      <c r="C13" s="82" t="s">
        <v>64</v>
      </c>
      <c r="D13" s="22">
        <v>0.007638888888888889</v>
      </c>
      <c r="E13" s="75"/>
      <c r="F13" s="54"/>
      <c r="G13" s="24"/>
      <c r="H13" s="45"/>
      <c r="I13" s="20">
        <v>7</v>
      </c>
      <c r="J13" s="26">
        <f>SUM(Total!D11:E11)</f>
        <v>14</v>
      </c>
      <c r="K13" s="22">
        <v>0.007638888888888889</v>
      </c>
      <c r="L13" s="55"/>
      <c r="M13" s="56"/>
    </row>
    <row r="14" spans="1:13" s="9" customFormat="1" ht="15">
      <c r="A14" s="82" t="s">
        <v>65</v>
      </c>
      <c r="B14" s="48"/>
      <c r="C14" s="82" t="s">
        <v>66</v>
      </c>
      <c r="D14" s="22">
        <v>0.003472222222222222</v>
      </c>
      <c r="E14" s="75"/>
      <c r="F14" s="48"/>
      <c r="G14" s="24"/>
      <c r="H14" s="48"/>
      <c r="I14" s="20">
        <v>7</v>
      </c>
      <c r="J14" s="26">
        <f>SUM(Total!D12:E12)</f>
        <v>14</v>
      </c>
      <c r="K14" s="22">
        <v>0.003472222222222222</v>
      </c>
      <c r="L14" s="62"/>
      <c r="M14" s="57"/>
    </row>
    <row r="15" spans="1:13" s="9" customFormat="1" ht="15">
      <c r="A15" s="82" t="s">
        <v>72</v>
      </c>
      <c r="B15" s="48">
        <v>610</v>
      </c>
      <c r="C15" s="82" t="s">
        <v>73</v>
      </c>
      <c r="D15" s="22">
        <v>0.015277777777777777</v>
      </c>
      <c r="E15" s="75">
        <v>0.13711805555555556</v>
      </c>
      <c r="F15" s="48">
        <v>2</v>
      </c>
      <c r="G15" s="24">
        <f>E15-D15</f>
        <v>0.12184027777777778</v>
      </c>
      <c r="H15" s="48">
        <v>2</v>
      </c>
      <c r="I15" s="20">
        <v>2</v>
      </c>
      <c r="J15" s="26">
        <f>SUM(Total!D13:E13)</f>
        <v>6</v>
      </c>
      <c r="K15" s="22">
        <v>0.015972222222222224</v>
      </c>
      <c r="L15" s="62" t="s">
        <v>76</v>
      </c>
      <c r="M15" s="57"/>
    </row>
    <row r="16" spans="1:13" s="9" customFormat="1" ht="15">
      <c r="A16" s="83" t="s">
        <v>47</v>
      </c>
      <c r="B16" s="72" t="s">
        <v>48</v>
      </c>
      <c r="C16" s="71" t="s">
        <v>49</v>
      </c>
      <c r="D16" s="22">
        <v>0.012499999999999999</v>
      </c>
      <c r="E16" s="75"/>
      <c r="F16" s="48"/>
      <c r="G16" s="24"/>
      <c r="H16" s="48"/>
      <c r="I16" s="20">
        <v>7</v>
      </c>
      <c r="J16" s="26">
        <f>SUM(Total!D14:E14)</f>
        <v>14</v>
      </c>
      <c r="K16" s="22">
        <v>0.012499999999999999</v>
      </c>
      <c r="L16" s="62"/>
      <c r="M16" s="57"/>
    </row>
    <row r="17" spans="1:13" s="9" customFormat="1" ht="15">
      <c r="A17" s="84" t="s">
        <v>51</v>
      </c>
      <c r="B17" s="45">
        <v>1925</v>
      </c>
      <c r="C17" s="46" t="s">
        <v>52</v>
      </c>
      <c r="D17" s="22">
        <v>0.015277777777777777</v>
      </c>
      <c r="E17" s="75"/>
      <c r="F17" s="48"/>
      <c r="G17" s="24"/>
      <c r="H17" s="48"/>
      <c r="I17" s="20">
        <v>7</v>
      </c>
      <c r="J17" s="26">
        <f>SUM(Total!D15:E15)</f>
        <v>14</v>
      </c>
      <c r="K17" s="22">
        <v>0.015277777777777777</v>
      </c>
      <c r="L17" s="62"/>
      <c r="M17" s="57"/>
    </row>
    <row r="18" spans="1:13" s="9" customFormat="1" ht="15">
      <c r="A18" s="83" t="s">
        <v>50</v>
      </c>
      <c r="B18" s="72">
        <v>4655</v>
      </c>
      <c r="C18" s="71" t="s">
        <v>41</v>
      </c>
      <c r="D18" s="22">
        <v>0.022222222222222223</v>
      </c>
      <c r="E18" s="75"/>
      <c r="F18" s="48"/>
      <c r="G18" s="24"/>
      <c r="H18" s="48"/>
      <c r="I18" s="20">
        <v>7</v>
      </c>
      <c r="J18" s="26">
        <f>SUM(Total!D16:E16)</f>
        <v>14</v>
      </c>
      <c r="K18" s="22">
        <v>0.022222222222222223</v>
      </c>
      <c r="L18" s="62"/>
      <c r="M18" s="57"/>
    </row>
    <row r="19" spans="1:13" s="9" customFormat="1" ht="15">
      <c r="A19" s="85" t="s">
        <v>40</v>
      </c>
      <c r="B19" s="80" t="s">
        <v>39</v>
      </c>
      <c r="C19" s="79" t="s">
        <v>46</v>
      </c>
      <c r="D19" s="22">
        <v>0.015277777777777777</v>
      </c>
      <c r="E19" s="75"/>
      <c r="F19" s="48"/>
      <c r="G19" s="24"/>
      <c r="H19" s="48"/>
      <c r="I19" s="20">
        <v>7</v>
      </c>
      <c r="J19" s="26">
        <f>SUM(Total!D17:E17)</f>
        <v>14</v>
      </c>
      <c r="K19" s="22">
        <v>0.015277777777777777</v>
      </c>
      <c r="L19" s="62"/>
      <c r="M19" s="57"/>
    </row>
    <row r="20" spans="1:13" s="9" customFormat="1" ht="15">
      <c r="A20" s="83" t="s">
        <v>31</v>
      </c>
      <c r="B20" s="72">
        <v>15</v>
      </c>
      <c r="C20" s="71" t="s">
        <v>32</v>
      </c>
      <c r="D20" s="22">
        <v>0.018055555555555557</v>
      </c>
      <c r="E20" s="75"/>
      <c r="F20" s="48"/>
      <c r="G20" s="24"/>
      <c r="H20" s="48"/>
      <c r="I20" s="20">
        <v>7</v>
      </c>
      <c r="J20" s="26">
        <f>SUM(Total!D18:E18)</f>
        <v>14</v>
      </c>
      <c r="K20" s="22">
        <v>0.018055555555555557</v>
      </c>
      <c r="L20" s="62"/>
      <c r="M20" s="57"/>
    </row>
    <row r="21" spans="1:13" s="9" customFormat="1" ht="15">
      <c r="A21" s="83" t="s">
        <v>18</v>
      </c>
      <c r="B21" s="72">
        <v>2939</v>
      </c>
      <c r="C21" s="71" t="s">
        <v>19</v>
      </c>
      <c r="D21" s="22">
        <v>0.022222222222222223</v>
      </c>
      <c r="E21" s="75">
        <v>0.1484375</v>
      </c>
      <c r="F21" s="48">
        <v>3</v>
      </c>
      <c r="G21" s="24">
        <f>E21-D21</f>
        <v>0.12621527777777777</v>
      </c>
      <c r="H21" s="48">
        <v>3</v>
      </c>
      <c r="I21" s="20">
        <v>3</v>
      </c>
      <c r="J21" s="26">
        <f>SUM(Total!D19:E19)</f>
        <v>4</v>
      </c>
      <c r="K21" s="22">
        <v>0.02361111111111111</v>
      </c>
      <c r="L21" s="62" t="s">
        <v>75</v>
      </c>
      <c r="M21" s="57"/>
    </row>
    <row r="22" spans="1:13" s="9" customFormat="1" ht="15">
      <c r="A22" s="86" t="s">
        <v>44</v>
      </c>
      <c r="B22" s="74">
        <v>6878</v>
      </c>
      <c r="C22" s="73" t="s">
        <v>45</v>
      </c>
      <c r="D22" s="22">
        <v>0.024305555555555556</v>
      </c>
      <c r="E22" s="75"/>
      <c r="F22" s="48"/>
      <c r="G22" s="24"/>
      <c r="H22" s="48"/>
      <c r="I22" s="20">
        <v>7</v>
      </c>
      <c r="J22" s="26">
        <f>SUM(Total!D20:E20)</f>
        <v>14</v>
      </c>
      <c r="K22" s="22">
        <v>0.024305555555555556</v>
      </c>
      <c r="L22" s="62"/>
      <c r="M22" s="57"/>
    </row>
    <row r="23" spans="1:13" s="9" customFormat="1" ht="15">
      <c r="A23" s="82" t="s">
        <v>58</v>
      </c>
      <c r="B23" s="48">
        <v>7821</v>
      </c>
      <c r="C23" s="82" t="s">
        <v>59</v>
      </c>
      <c r="D23" s="22">
        <v>0.013194444444444444</v>
      </c>
      <c r="E23" s="75"/>
      <c r="F23" s="48"/>
      <c r="G23" s="24"/>
      <c r="H23" s="48"/>
      <c r="I23" s="20">
        <v>7</v>
      </c>
      <c r="J23" s="26">
        <f>SUM(Total!D21:E21)</f>
        <v>10</v>
      </c>
      <c r="K23" s="22">
        <v>0.013194444444444444</v>
      </c>
      <c r="L23" s="62"/>
      <c r="M23" s="57"/>
    </row>
    <row r="24" spans="1:13" s="7" customFormat="1" ht="15">
      <c r="A24" s="46" t="s">
        <v>69</v>
      </c>
      <c r="B24" s="72">
        <v>10</v>
      </c>
      <c r="C24" s="46" t="s">
        <v>70</v>
      </c>
      <c r="D24" s="19">
        <v>0.029166666666666664</v>
      </c>
      <c r="E24" s="75">
        <v>0.16782407407407407</v>
      </c>
      <c r="F24" s="45">
        <v>4</v>
      </c>
      <c r="G24" s="24">
        <f>E24-D24</f>
        <v>0.1386574074074074</v>
      </c>
      <c r="H24" s="45">
        <v>4</v>
      </c>
      <c r="I24" s="20">
        <v>4</v>
      </c>
      <c r="J24" s="26">
        <f>SUM(Total!D22:E22)</f>
        <v>10</v>
      </c>
      <c r="K24" s="19">
        <v>0.03125</v>
      </c>
      <c r="L24" s="62" t="s">
        <v>78</v>
      </c>
      <c r="M24" s="57"/>
    </row>
    <row r="25" spans="1:13" s="7" customFormat="1" ht="15">
      <c r="A25" s="50"/>
      <c r="B25" s="40"/>
      <c r="C25" s="50"/>
      <c r="D25" s="58"/>
      <c r="E25" s="59"/>
      <c r="F25" s="51"/>
      <c r="G25" s="59"/>
      <c r="H25" s="51"/>
      <c r="I25" s="51"/>
      <c r="J25" s="51"/>
      <c r="K25" s="58"/>
      <c r="L25" s="60"/>
      <c r="M25" s="61"/>
    </row>
    <row r="27" spans="1:3" ht="15">
      <c r="A27" s="105"/>
      <c r="C27" s="108"/>
    </row>
    <row r="28" ht="15">
      <c r="B28" s="104"/>
    </row>
    <row r="29" ht="15">
      <c r="B29" s="104"/>
    </row>
    <row r="30" ht="15">
      <c r="B30" s="104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8" zoomScaleNormal="88" zoomScalePageLayoutView="0" workbookViewId="0" topLeftCell="A1">
      <selection activeCell="D1" sqref="D1:H16384"/>
    </sheetView>
  </sheetViews>
  <sheetFormatPr defaultColWidth="9.140625" defaultRowHeight="12.75"/>
  <cols>
    <col min="1" max="1" width="23.7109375" style="34" customWidth="1"/>
    <col min="2" max="2" width="11.140625" style="34" customWidth="1"/>
    <col min="3" max="3" width="16.140625" style="34" customWidth="1"/>
    <col min="4" max="4" width="14.00390625" style="36" customWidth="1"/>
    <col min="5" max="5" width="12.140625" style="37" customWidth="1"/>
    <col min="6" max="6" width="14.57421875" style="38" customWidth="1"/>
    <col min="7" max="7" width="10.8515625" style="34" customWidth="1"/>
    <col min="8" max="8" width="13.57421875" style="37" customWidth="1"/>
    <col min="9" max="9" width="12.00390625" style="37" customWidth="1"/>
    <col min="10" max="10" width="11.57421875" style="37" customWidth="1"/>
    <col min="11" max="11" width="11.421875" style="39" customWidth="1"/>
    <col min="12" max="12" width="12.28125" style="37" customWidth="1"/>
    <col min="13" max="13" width="17.7109375" style="34" customWidth="1"/>
    <col min="14" max="14" width="11.140625" style="34" customWidth="1"/>
    <col min="15" max="16384" width="9.140625" style="34" customWidth="1"/>
  </cols>
  <sheetData>
    <row r="1" spans="1:12" ht="15">
      <c r="A1" s="9"/>
      <c r="B1" s="9"/>
      <c r="C1" s="9"/>
      <c r="D1" s="11"/>
      <c r="E1" s="13"/>
      <c r="F1" s="12"/>
      <c r="G1" s="9"/>
      <c r="H1" s="13"/>
      <c r="I1" s="13"/>
      <c r="J1" s="13"/>
      <c r="K1" s="14"/>
      <c r="L1" s="13"/>
    </row>
    <row r="2" spans="1:12" ht="15">
      <c r="A2" s="9" t="s">
        <v>0</v>
      </c>
      <c r="B2" s="10" t="s">
        <v>60</v>
      </c>
      <c r="C2" s="9"/>
      <c r="D2" s="11"/>
      <c r="E2" s="13"/>
      <c r="F2" s="12"/>
      <c r="G2" s="9"/>
      <c r="H2" s="13"/>
      <c r="I2" s="13"/>
      <c r="J2" s="13"/>
      <c r="K2" s="14"/>
      <c r="L2" s="13"/>
    </row>
    <row r="3" spans="1:12" ht="15">
      <c r="A3" s="9" t="s">
        <v>1</v>
      </c>
      <c r="B3" s="15">
        <v>3</v>
      </c>
      <c r="C3" s="9"/>
      <c r="D3" s="11"/>
      <c r="E3" s="13"/>
      <c r="F3" s="12"/>
      <c r="G3" s="9"/>
      <c r="H3" s="13"/>
      <c r="I3" s="13"/>
      <c r="J3" s="13"/>
      <c r="K3" s="14"/>
      <c r="L3" s="13"/>
    </row>
    <row r="4" spans="1:12" ht="15">
      <c r="A4" s="9" t="s">
        <v>2</v>
      </c>
      <c r="B4" s="16" t="s">
        <v>79</v>
      </c>
      <c r="C4" s="16"/>
      <c r="D4" s="11"/>
      <c r="E4" s="13"/>
      <c r="F4" s="12"/>
      <c r="G4" s="9"/>
      <c r="H4" s="13"/>
      <c r="I4" s="13"/>
      <c r="J4" s="10" t="s">
        <v>3</v>
      </c>
      <c r="K4" s="17" t="s">
        <v>62</v>
      </c>
      <c r="L4" s="13"/>
    </row>
    <row r="5" spans="1:12" ht="15">
      <c r="A5" s="9" t="s">
        <v>4</v>
      </c>
      <c r="B5" s="15">
        <v>2</v>
      </c>
      <c r="C5" s="9"/>
      <c r="D5" s="11"/>
      <c r="E5" s="13"/>
      <c r="F5" s="12"/>
      <c r="G5" s="9"/>
      <c r="H5" s="13"/>
      <c r="I5" s="13"/>
      <c r="J5" s="10" t="s">
        <v>34</v>
      </c>
      <c r="K5" s="17"/>
      <c r="L5" s="13"/>
    </row>
    <row r="6" spans="1:12" ht="15">
      <c r="A6" s="9" t="s">
        <v>5</v>
      </c>
      <c r="B6" s="15" t="s">
        <v>81</v>
      </c>
      <c r="C6" s="9"/>
      <c r="D6" s="11"/>
      <c r="E6" s="13"/>
      <c r="F6" s="12"/>
      <c r="G6" s="9"/>
      <c r="H6" s="13"/>
      <c r="I6" s="13"/>
      <c r="J6" s="13"/>
      <c r="K6" s="14"/>
      <c r="L6" s="13"/>
    </row>
    <row r="7" spans="1:12" ht="15">
      <c r="A7" s="9"/>
      <c r="B7" s="9"/>
      <c r="C7" s="9"/>
      <c r="D7" s="11"/>
      <c r="E7" s="13"/>
      <c r="F7" s="12"/>
      <c r="G7" s="9"/>
      <c r="H7" s="13"/>
      <c r="I7" s="13"/>
      <c r="J7" s="13"/>
      <c r="K7" s="14"/>
      <c r="L7" s="13"/>
    </row>
    <row r="8" spans="1:12" ht="15">
      <c r="A8" s="35"/>
      <c r="B8" s="9"/>
      <c r="C8" s="9"/>
      <c r="D8" s="11"/>
      <c r="E8" s="13"/>
      <c r="F8" s="12"/>
      <c r="G8" s="9"/>
      <c r="H8" s="13"/>
      <c r="I8" s="13"/>
      <c r="J8" s="13"/>
      <c r="K8" s="14"/>
      <c r="L8" s="13"/>
    </row>
    <row r="9" spans="1:13" s="7" customFormat="1" ht="30">
      <c r="A9" s="41" t="s">
        <v>6</v>
      </c>
      <c r="B9" s="42" t="s">
        <v>7</v>
      </c>
      <c r="C9" s="41" t="s">
        <v>8</v>
      </c>
      <c r="D9" s="67" t="s">
        <v>35</v>
      </c>
      <c r="E9" s="53" t="s">
        <v>9</v>
      </c>
      <c r="F9" s="42" t="s">
        <v>10</v>
      </c>
      <c r="G9" s="53" t="s">
        <v>11</v>
      </c>
      <c r="H9" s="42" t="s">
        <v>12</v>
      </c>
      <c r="I9" s="42" t="s">
        <v>13</v>
      </c>
      <c r="J9" s="42" t="s">
        <v>14</v>
      </c>
      <c r="K9" s="42" t="s">
        <v>15</v>
      </c>
      <c r="L9" s="52" t="s">
        <v>16</v>
      </c>
      <c r="M9" s="42" t="s">
        <v>17</v>
      </c>
    </row>
    <row r="10" spans="1:13" s="29" customFormat="1" ht="15">
      <c r="A10" s="77" t="s">
        <v>54</v>
      </c>
      <c r="B10" s="78" t="s">
        <v>53</v>
      </c>
      <c r="C10" s="68" t="s">
        <v>57</v>
      </c>
      <c r="D10" s="22">
        <v>0</v>
      </c>
      <c r="E10" s="75">
        <v>0.10011574074074074</v>
      </c>
      <c r="F10" s="25">
        <v>1</v>
      </c>
      <c r="G10" s="24">
        <f>E10-D10</f>
        <v>0.10011574074074074</v>
      </c>
      <c r="H10" s="20">
        <v>2</v>
      </c>
      <c r="I10" s="20">
        <v>2</v>
      </c>
      <c r="J10" s="26">
        <f>SUM(Total!D8:F8)</f>
        <v>5</v>
      </c>
      <c r="K10" s="22">
        <v>0</v>
      </c>
      <c r="L10" s="27"/>
      <c r="M10" s="28"/>
    </row>
    <row r="11" spans="1:13" s="102" customFormat="1" ht="30">
      <c r="A11" s="69" t="s">
        <v>43</v>
      </c>
      <c r="B11" s="70" t="s">
        <v>33</v>
      </c>
      <c r="C11" s="71" t="s">
        <v>19</v>
      </c>
      <c r="D11" s="22">
        <v>0.002777777777777778</v>
      </c>
      <c r="E11" s="87"/>
      <c r="F11" s="31"/>
      <c r="G11" s="24"/>
      <c r="H11" s="70"/>
      <c r="I11" s="20">
        <v>7</v>
      </c>
      <c r="J11" s="26">
        <f>SUM(Total!D9:F9)</f>
        <v>21</v>
      </c>
      <c r="K11" s="22">
        <v>0.002777777777777778</v>
      </c>
      <c r="L11" s="100"/>
      <c r="M11" s="101"/>
    </row>
    <row r="12" spans="1:13" s="7" customFormat="1" ht="15">
      <c r="A12" s="46" t="s">
        <v>55</v>
      </c>
      <c r="B12" s="45">
        <v>6866</v>
      </c>
      <c r="C12" s="46" t="s">
        <v>56</v>
      </c>
      <c r="D12" s="22">
        <v>0.0062499999999999995</v>
      </c>
      <c r="E12" s="75"/>
      <c r="F12" s="54"/>
      <c r="G12" s="24"/>
      <c r="H12" s="45"/>
      <c r="I12" s="20">
        <v>7</v>
      </c>
      <c r="J12" s="26">
        <f>SUM(Total!D10:F10)</f>
        <v>21</v>
      </c>
      <c r="K12" s="22">
        <v>0.0062499999999999995</v>
      </c>
      <c r="L12" s="55"/>
      <c r="M12" s="56"/>
    </row>
    <row r="13" spans="1:13" s="7" customFormat="1" ht="15">
      <c r="A13" s="82" t="s">
        <v>63</v>
      </c>
      <c r="B13" s="48">
        <v>5653</v>
      </c>
      <c r="C13" s="82" t="s">
        <v>64</v>
      </c>
      <c r="D13" s="22">
        <v>0.007638888888888889</v>
      </c>
      <c r="E13" s="75"/>
      <c r="F13" s="54"/>
      <c r="G13" s="24"/>
      <c r="H13" s="45"/>
      <c r="I13" s="20">
        <v>7</v>
      </c>
      <c r="J13" s="26">
        <f>SUM(Total!D11:F11)</f>
        <v>21</v>
      </c>
      <c r="K13" s="22">
        <v>0.007638888888888889</v>
      </c>
      <c r="L13" s="55"/>
      <c r="M13" s="56"/>
    </row>
    <row r="14" spans="1:13" s="9" customFormat="1" ht="15">
      <c r="A14" s="82" t="s">
        <v>65</v>
      </c>
      <c r="B14" s="48"/>
      <c r="C14" s="82" t="s">
        <v>66</v>
      </c>
      <c r="D14" s="22">
        <v>0.003472222222222222</v>
      </c>
      <c r="E14" s="75"/>
      <c r="F14" s="48"/>
      <c r="G14" s="24"/>
      <c r="H14" s="48"/>
      <c r="I14" s="20">
        <v>7</v>
      </c>
      <c r="J14" s="26">
        <f>SUM(Total!D12:F12)</f>
        <v>21</v>
      </c>
      <c r="K14" s="22">
        <v>0.003472222222222222</v>
      </c>
      <c r="L14" s="62"/>
      <c r="M14" s="57"/>
    </row>
    <row r="15" spans="1:13" s="9" customFormat="1" ht="15">
      <c r="A15" s="82" t="s">
        <v>72</v>
      </c>
      <c r="B15" s="48">
        <v>610</v>
      </c>
      <c r="C15" s="82" t="s">
        <v>73</v>
      </c>
      <c r="D15" s="22">
        <v>0.015972222222222224</v>
      </c>
      <c r="E15" s="75"/>
      <c r="F15" s="48"/>
      <c r="G15" s="24"/>
      <c r="H15" s="48"/>
      <c r="I15" s="20">
        <v>7</v>
      </c>
      <c r="J15" s="26">
        <f>SUM(Total!D13:F13)</f>
        <v>13</v>
      </c>
      <c r="K15" s="22">
        <v>0.015972222222222224</v>
      </c>
      <c r="L15" s="62"/>
      <c r="M15" s="57"/>
    </row>
    <row r="16" spans="1:13" s="9" customFormat="1" ht="15">
      <c r="A16" s="83" t="s">
        <v>47</v>
      </c>
      <c r="B16" s="72" t="s">
        <v>48</v>
      </c>
      <c r="C16" s="71" t="s">
        <v>49</v>
      </c>
      <c r="D16" s="22">
        <v>0.012499999999999999</v>
      </c>
      <c r="E16" s="75"/>
      <c r="F16" s="48"/>
      <c r="G16" s="24"/>
      <c r="H16" s="48"/>
      <c r="I16" s="20">
        <v>7</v>
      </c>
      <c r="J16" s="26">
        <f>SUM(Total!D14:F14)</f>
        <v>21</v>
      </c>
      <c r="K16" s="22">
        <v>0.012499999999999999</v>
      </c>
      <c r="L16" s="62"/>
      <c r="M16" s="57"/>
    </row>
    <row r="17" spans="1:13" s="9" customFormat="1" ht="15">
      <c r="A17" s="84" t="s">
        <v>51</v>
      </c>
      <c r="B17" s="45">
        <v>1925</v>
      </c>
      <c r="C17" s="46" t="s">
        <v>52</v>
      </c>
      <c r="D17" s="22">
        <v>0.015277777777777777</v>
      </c>
      <c r="E17" s="75"/>
      <c r="F17" s="48"/>
      <c r="G17" s="24"/>
      <c r="H17" s="48"/>
      <c r="I17" s="20">
        <v>7</v>
      </c>
      <c r="J17" s="26">
        <f>SUM(Total!D15:F15)</f>
        <v>21</v>
      </c>
      <c r="K17" s="22">
        <v>0.015277777777777777</v>
      </c>
      <c r="L17" s="62"/>
      <c r="M17" s="57"/>
    </row>
    <row r="18" spans="1:13" s="9" customFormat="1" ht="15">
      <c r="A18" s="83" t="s">
        <v>50</v>
      </c>
      <c r="B18" s="72">
        <v>4655</v>
      </c>
      <c r="C18" s="71" t="s">
        <v>41</v>
      </c>
      <c r="D18" s="22">
        <v>0.022222222222222223</v>
      </c>
      <c r="E18" s="75"/>
      <c r="F18" s="48"/>
      <c r="G18" s="24"/>
      <c r="H18" s="48"/>
      <c r="I18" s="20">
        <v>7</v>
      </c>
      <c r="J18" s="26">
        <f>SUM(Total!D16:F16)</f>
        <v>21</v>
      </c>
      <c r="K18" s="22">
        <v>0.022222222222222223</v>
      </c>
      <c r="L18" s="62"/>
      <c r="M18" s="57"/>
    </row>
    <row r="19" spans="1:13" s="9" customFormat="1" ht="15">
      <c r="A19" s="85" t="s">
        <v>40</v>
      </c>
      <c r="B19" s="80" t="s">
        <v>39</v>
      </c>
      <c r="C19" s="79" t="s">
        <v>46</v>
      </c>
      <c r="D19" s="22">
        <v>0.015277777777777777</v>
      </c>
      <c r="E19" s="75"/>
      <c r="F19" s="48"/>
      <c r="G19" s="24"/>
      <c r="H19" s="48"/>
      <c r="I19" s="20">
        <v>7</v>
      </c>
      <c r="J19" s="26">
        <f>SUM(Total!D17:F17)</f>
        <v>21</v>
      </c>
      <c r="K19" s="22">
        <v>0.015277777777777777</v>
      </c>
      <c r="L19" s="62"/>
      <c r="M19" s="57"/>
    </row>
    <row r="20" spans="1:13" s="9" customFormat="1" ht="15">
      <c r="A20" s="83" t="s">
        <v>31</v>
      </c>
      <c r="B20" s="72">
        <v>15</v>
      </c>
      <c r="C20" s="71" t="s">
        <v>32</v>
      </c>
      <c r="D20" s="22">
        <v>0.018055555555555557</v>
      </c>
      <c r="E20" s="75"/>
      <c r="F20" s="48"/>
      <c r="G20" s="24"/>
      <c r="H20" s="48"/>
      <c r="I20" s="20">
        <v>7</v>
      </c>
      <c r="J20" s="26">
        <f>SUM(Total!D18:F18)</f>
        <v>21</v>
      </c>
      <c r="K20" s="22">
        <v>0.018055555555555557</v>
      </c>
      <c r="L20" s="62"/>
      <c r="M20" s="57"/>
    </row>
    <row r="21" spans="1:13" s="9" customFormat="1" ht="15">
      <c r="A21" s="83" t="s">
        <v>18</v>
      </c>
      <c r="B21" s="72">
        <v>2939</v>
      </c>
      <c r="C21" s="71" t="s">
        <v>19</v>
      </c>
      <c r="D21" s="22">
        <v>0.02361111111111111</v>
      </c>
      <c r="E21" s="75"/>
      <c r="F21" s="48"/>
      <c r="G21" s="24"/>
      <c r="H21" s="48"/>
      <c r="I21" s="20">
        <v>7</v>
      </c>
      <c r="J21" s="26">
        <f>SUM(Total!D19:F19)</f>
        <v>11</v>
      </c>
      <c r="K21" s="22">
        <v>0.02361111111111111</v>
      </c>
      <c r="L21" s="62"/>
      <c r="M21" s="57"/>
    </row>
    <row r="22" spans="1:13" s="9" customFormat="1" ht="15">
      <c r="A22" s="86" t="s">
        <v>44</v>
      </c>
      <c r="B22" s="74">
        <v>6878</v>
      </c>
      <c r="C22" s="73" t="s">
        <v>45</v>
      </c>
      <c r="D22" s="22">
        <v>0.024305555555555556</v>
      </c>
      <c r="E22" s="75"/>
      <c r="F22" s="48"/>
      <c r="G22" s="24"/>
      <c r="H22" s="48"/>
      <c r="I22" s="20">
        <v>7</v>
      </c>
      <c r="J22" s="26">
        <f>SUM(Total!D20:F20)</f>
        <v>21</v>
      </c>
      <c r="K22" s="22">
        <v>0.024305555555555556</v>
      </c>
      <c r="L22" s="62"/>
      <c r="M22" s="57"/>
    </row>
    <row r="23" spans="1:13" s="9" customFormat="1" ht="15">
      <c r="A23" s="82" t="s">
        <v>58</v>
      </c>
      <c r="B23" s="48">
        <v>7821</v>
      </c>
      <c r="C23" s="82" t="s">
        <v>59</v>
      </c>
      <c r="D23" s="22">
        <v>0.013194444444444444</v>
      </c>
      <c r="E23" s="75">
        <v>0.10590277777777778</v>
      </c>
      <c r="F23" s="48">
        <v>2</v>
      </c>
      <c r="G23" s="24">
        <f>E23-D23</f>
        <v>0.09270833333333334</v>
      </c>
      <c r="H23" s="48">
        <v>1</v>
      </c>
      <c r="I23" s="20">
        <v>1</v>
      </c>
      <c r="J23" s="26">
        <f>SUM(Total!D21:F21)</f>
        <v>11</v>
      </c>
      <c r="K23" s="22">
        <v>0.012499999999999999</v>
      </c>
      <c r="L23" s="62" t="s">
        <v>74</v>
      </c>
      <c r="M23" s="57"/>
    </row>
    <row r="24" spans="1:13" s="7" customFormat="1" ht="15">
      <c r="A24" s="46" t="s">
        <v>69</v>
      </c>
      <c r="B24" s="72">
        <v>10</v>
      </c>
      <c r="C24" s="46" t="s">
        <v>70</v>
      </c>
      <c r="D24" s="19">
        <v>0.03125</v>
      </c>
      <c r="E24" s="75"/>
      <c r="F24" s="45"/>
      <c r="G24" s="24"/>
      <c r="H24" s="45"/>
      <c r="I24" s="20">
        <v>7</v>
      </c>
      <c r="J24" s="26">
        <f>SUM(Total!D22:F22)</f>
        <v>17</v>
      </c>
      <c r="K24" s="19">
        <v>0.03125</v>
      </c>
      <c r="L24" s="62"/>
      <c r="M24" s="57"/>
    </row>
    <row r="25" spans="1:13" s="7" customFormat="1" ht="15">
      <c r="A25" s="50"/>
      <c r="B25" s="40"/>
      <c r="C25" s="50"/>
      <c r="D25" s="58"/>
      <c r="E25" s="59"/>
      <c r="F25" s="51"/>
      <c r="G25" s="59"/>
      <c r="H25" s="51"/>
      <c r="I25" s="51"/>
      <c r="J25" s="51"/>
      <c r="K25" s="58"/>
      <c r="L25" s="60"/>
      <c r="M25" s="61"/>
    </row>
    <row r="27" spans="1:3" ht="15">
      <c r="A27" s="105"/>
      <c r="C27" s="108"/>
    </row>
    <row r="28" ht="15">
      <c r="B28" s="104"/>
    </row>
    <row r="29" ht="15">
      <c r="B29" s="104"/>
    </row>
    <row r="30" ht="15">
      <c r="B30" s="104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8" zoomScaleNormal="88" zoomScalePageLayoutView="0" workbookViewId="0" topLeftCell="A1">
      <selection activeCell="D1" sqref="D1:H16384"/>
    </sheetView>
  </sheetViews>
  <sheetFormatPr defaultColWidth="9.140625" defaultRowHeight="12.75"/>
  <cols>
    <col min="1" max="1" width="23.7109375" style="34" customWidth="1"/>
    <col min="2" max="2" width="11.140625" style="34" customWidth="1"/>
    <col min="3" max="3" width="16.140625" style="34" customWidth="1"/>
    <col min="4" max="4" width="14.00390625" style="36" customWidth="1"/>
    <col min="5" max="5" width="12.140625" style="37" customWidth="1"/>
    <col min="6" max="6" width="14.57421875" style="38" customWidth="1"/>
    <col min="7" max="7" width="10.8515625" style="34" customWidth="1"/>
    <col min="8" max="8" width="13.57421875" style="37" customWidth="1"/>
    <col min="9" max="9" width="12.00390625" style="37" customWidth="1"/>
    <col min="10" max="10" width="11.57421875" style="37" customWidth="1"/>
    <col min="11" max="11" width="11.421875" style="39" customWidth="1"/>
    <col min="12" max="12" width="12.28125" style="37" customWidth="1"/>
    <col min="13" max="13" width="17.7109375" style="34" customWidth="1"/>
    <col min="14" max="14" width="11.140625" style="34" customWidth="1"/>
    <col min="15" max="16384" width="9.140625" style="34" customWidth="1"/>
  </cols>
  <sheetData>
    <row r="1" spans="1:12" ht="15">
      <c r="A1" s="9"/>
      <c r="B1" s="9"/>
      <c r="C1" s="9"/>
      <c r="D1" s="11"/>
      <c r="E1" s="13"/>
      <c r="F1" s="12"/>
      <c r="G1" s="9"/>
      <c r="H1" s="13"/>
      <c r="I1" s="13"/>
      <c r="J1" s="13"/>
      <c r="K1" s="14"/>
      <c r="L1" s="13"/>
    </row>
    <row r="2" spans="1:12" ht="15">
      <c r="A2" s="9" t="s">
        <v>0</v>
      </c>
      <c r="B2" s="10" t="s">
        <v>60</v>
      </c>
      <c r="C2" s="9"/>
      <c r="D2" s="11"/>
      <c r="E2" s="13"/>
      <c r="F2" s="12"/>
      <c r="G2" s="9"/>
      <c r="H2" s="13"/>
      <c r="I2" s="13"/>
      <c r="J2" s="13"/>
      <c r="K2" s="14"/>
      <c r="L2" s="13"/>
    </row>
    <row r="3" spans="1:12" ht="15">
      <c r="A3" s="9" t="s">
        <v>1</v>
      </c>
      <c r="B3" s="15">
        <v>4</v>
      </c>
      <c r="C3" s="9"/>
      <c r="D3" s="11"/>
      <c r="E3" s="13"/>
      <c r="F3" s="12"/>
      <c r="G3" s="9"/>
      <c r="H3" s="13"/>
      <c r="I3" s="13"/>
      <c r="J3" s="13"/>
      <c r="K3" s="14"/>
      <c r="L3" s="13"/>
    </row>
    <row r="4" spans="1:12" ht="15">
      <c r="A4" s="9" t="s">
        <v>2</v>
      </c>
      <c r="B4" s="16" t="s">
        <v>82</v>
      </c>
      <c r="C4" s="16"/>
      <c r="D4" s="11"/>
      <c r="E4" s="13"/>
      <c r="F4" s="12"/>
      <c r="G4" s="9"/>
      <c r="H4" s="13"/>
      <c r="I4" s="13"/>
      <c r="J4" s="10" t="s">
        <v>3</v>
      </c>
      <c r="K4" s="17" t="s">
        <v>62</v>
      </c>
      <c r="L4" s="13"/>
    </row>
    <row r="5" spans="1:12" ht="15">
      <c r="A5" s="9" t="s">
        <v>4</v>
      </c>
      <c r="B5" s="15">
        <v>4</v>
      </c>
      <c r="C5" s="9"/>
      <c r="D5" s="11"/>
      <c r="E5" s="13"/>
      <c r="F5" s="12"/>
      <c r="G5" s="9"/>
      <c r="H5" s="13"/>
      <c r="I5" s="13"/>
      <c r="J5" s="10" t="s">
        <v>34</v>
      </c>
      <c r="K5" s="17"/>
      <c r="L5" s="13"/>
    </row>
    <row r="6" spans="1:12" ht="15">
      <c r="A6" s="9" t="s">
        <v>5</v>
      </c>
      <c r="B6" s="15" t="s">
        <v>81</v>
      </c>
      <c r="C6" s="9"/>
      <c r="D6" s="11"/>
      <c r="E6" s="13"/>
      <c r="F6" s="12"/>
      <c r="G6" s="9"/>
      <c r="H6" s="13"/>
      <c r="I6" s="13"/>
      <c r="J6" s="13"/>
      <c r="K6" s="14"/>
      <c r="L6" s="13"/>
    </row>
    <row r="7" spans="1:12" ht="15">
      <c r="A7" s="9"/>
      <c r="B7" s="9"/>
      <c r="C7" s="9"/>
      <c r="D7" s="11"/>
      <c r="E7" s="13"/>
      <c r="F7" s="12"/>
      <c r="G7" s="9"/>
      <c r="H7" s="13"/>
      <c r="I7" s="13"/>
      <c r="J7" s="13"/>
      <c r="K7" s="14"/>
      <c r="L7" s="13"/>
    </row>
    <row r="8" spans="1:12" ht="15">
      <c r="A8" s="35"/>
      <c r="B8" s="9"/>
      <c r="C8" s="9"/>
      <c r="D8" s="11"/>
      <c r="E8" s="13"/>
      <c r="F8" s="12"/>
      <c r="G8" s="9"/>
      <c r="H8" s="13"/>
      <c r="I8" s="13"/>
      <c r="J8" s="13"/>
      <c r="K8" s="14"/>
      <c r="L8" s="13"/>
    </row>
    <row r="9" spans="1:13" s="7" customFormat="1" ht="30">
      <c r="A9" s="41" t="s">
        <v>6</v>
      </c>
      <c r="B9" s="42" t="s">
        <v>7</v>
      </c>
      <c r="C9" s="41" t="s">
        <v>8</v>
      </c>
      <c r="D9" s="67" t="s">
        <v>35</v>
      </c>
      <c r="E9" s="53" t="s">
        <v>9</v>
      </c>
      <c r="F9" s="42" t="s">
        <v>10</v>
      </c>
      <c r="G9" s="53" t="s">
        <v>11</v>
      </c>
      <c r="H9" s="42" t="s">
        <v>12</v>
      </c>
      <c r="I9" s="42" t="s">
        <v>13</v>
      </c>
      <c r="J9" s="42" t="s">
        <v>14</v>
      </c>
      <c r="K9" s="42" t="s">
        <v>15</v>
      </c>
      <c r="L9" s="52" t="s">
        <v>16</v>
      </c>
      <c r="M9" s="42" t="s">
        <v>17</v>
      </c>
    </row>
    <row r="10" spans="1:13" s="29" customFormat="1" ht="15">
      <c r="A10" s="77" t="s">
        <v>54</v>
      </c>
      <c r="B10" s="78" t="s">
        <v>53</v>
      </c>
      <c r="C10" s="68" t="s">
        <v>57</v>
      </c>
      <c r="D10" s="22">
        <v>0</v>
      </c>
      <c r="E10" s="75">
        <v>0.1078587962962963</v>
      </c>
      <c r="F10" s="25">
        <v>1</v>
      </c>
      <c r="G10" s="24">
        <f>E10-D10</f>
        <v>0.1078587962962963</v>
      </c>
      <c r="H10" s="20">
        <v>3</v>
      </c>
      <c r="I10" s="20">
        <v>3</v>
      </c>
      <c r="J10" s="26">
        <f>SUM(Total!D8:G8)</f>
        <v>8</v>
      </c>
      <c r="K10" s="22">
        <v>0</v>
      </c>
      <c r="L10" s="27"/>
      <c r="M10" s="28"/>
    </row>
    <row r="11" spans="1:13" s="102" customFormat="1" ht="30">
      <c r="A11" s="69" t="s">
        <v>43</v>
      </c>
      <c r="B11" s="70" t="s">
        <v>33</v>
      </c>
      <c r="C11" s="71" t="s">
        <v>19</v>
      </c>
      <c r="D11" s="22">
        <v>0.002777777777777778</v>
      </c>
      <c r="E11" s="87"/>
      <c r="F11" s="31"/>
      <c r="G11" s="24"/>
      <c r="H11" s="70"/>
      <c r="I11" s="20">
        <v>7</v>
      </c>
      <c r="J11" s="26">
        <f>SUM(Total!D9:G9)</f>
        <v>28</v>
      </c>
      <c r="K11" s="22">
        <v>0.002777777777777778</v>
      </c>
      <c r="L11" s="100"/>
      <c r="M11" s="101"/>
    </row>
    <row r="12" spans="1:13" s="7" customFormat="1" ht="15">
      <c r="A12" s="46" t="s">
        <v>55</v>
      </c>
      <c r="B12" s="45">
        <v>6866</v>
      </c>
      <c r="C12" s="46" t="s">
        <v>56</v>
      </c>
      <c r="D12" s="22">
        <v>0.0062499999999999995</v>
      </c>
      <c r="E12" s="75"/>
      <c r="F12" s="54"/>
      <c r="G12" s="24"/>
      <c r="H12" s="45"/>
      <c r="I12" s="20">
        <v>7</v>
      </c>
      <c r="J12" s="26">
        <f>SUM(Total!D10:G10)</f>
        <v>28</v>
      </c>
      <c r="K12" s="22">
        <v>0.0062499999999999995</v>
      </c>
      <c r="L12" s="55"/>
      <c r="M12" s="56"/>
    </row>
    <row r="13" spans="1:13" s="7" customFormat="1" ht="15">
      <c r="A13" s="82" t="s">
        <v>63</v>
      </c>
      <c r="B13" s="48">
        <v>5653</v>
      </c>
      <c r="C13" s="82" t="s">
        <v>64</v>
      </c>
      <c r="D13" s="22">
        <v>0.007638888888888889</v>
      </c>
      <c r="E13" s="75"/>
      <c r="F13" s="54"/>
      <c r="G13" s="24"/>
      <c r="H13" s="45"/>
      <c r="I13" s="20">
        <v>7</v>
      </c>
      <c r="J13" s="26">
        <f>SUM(Total!D11:G11)</f>
        <v>28</v>
      </c>
      <c r="K13" s="22">
        <v>0.007638888888888889</v>
      </c>
      <c r="L13" s="55"/>
      <c r="M13" s="56"/>
    </row>
    <row r="14" spans="1:13" s="9" customFormat="1" ht="15">
      <c r="A14" s="82" t="s">
        <v>65</v>
      </c>
      <c r="B14" s="48" t="s">
        <v>83</v>
      </c>
      <c r="C14" s="82" t="s">
        <v>66</v>
      </c>
      <c r="D14" s="22">
        <v>0.003472222222222222</v>
      </c>
      <c r="E14" s="75">
        <v>0.12416666666666666</v>
      </c>
      <c r="F14" s="48">
        <v>2</v>
      </c>
      <c r="G14" s="24">
        <f>E14-D14</f>
        <v>0.12069444444444444</v>
      </c>
      <c r="H14" s="48">
        <v>4</v>
      </c>
      <c r="I14" s="20">
        <v>4</v>
      </c>
      <c r="J14" s="26">
        <f>SUM(Total!D12:G12)</f>
        <v>25</v>
      </c>
      <c r="K14" s="22">
        <v>0.004166666666666667</v>
      </c>
      <c r="L14" s="62" t="s">
        <v>76</v>
      </c>
      <c r="M14" s="57"/>
    </row>
    <row r="15" spans="1:13" s="9" customFormat="1" ht="15">
      <c r="A15" s="82" t="s">
        <v>72</v>
      </c>
      <c r="B15" s="48">
        <v>610</v>
      </c>
      <c r="C15" s="82" t="s">
        <v>73</v>
      </c>
      <c r="D15" s="22">
        <v>0.015972222222222224</v>
      </c>
      <c r="E15" s="75"/>
      <c r="F15" s="48"/>
      <c r="G15" s="24"/>
      <c r="H15" s="48"/>
      <c r="I15" s="20">
        <v>7</v>
      </c>
      <c r="J15" s="26">
        <f>SUM(Total!D13:G13)</f>
        <v>20</v>
      </c>
      <c r="K15" s="22">
        <v>0.015972222222222224</v>
      </c>
      <c r="L15" s="62"/>
      <c r="M15" s="57"/>
    </row>
    <row r="16" spans="1:13" s="9" customFormat="1" ht="15">
      <c r="A16" s="83" t="s">
        <v>47</v>
      </c>
      <c r="B16" s="72" t="s">
        <v>48</v>
      </c>
      <c r="C16" s="71" t="s">
        <v>49</v>
      </c>
      <c r="D16" s="22">
        <v>0.012499999999999999</v>
      </c>
      <c r="E16" s="75"/>
      <c r="F16" s="48"/>
      <c r="G16" s="24"/>
      <c r="H16" s="48"/>
      <c r="I16" s="20">
        <v>7</v>
      </c>
      <c r="J16" s="26">
        <f>SUM(Total!D14:G14)</f>
        <v>28</v>
      </c>
      <c r="K16" s="22">
        <v>0.012499999999999999</v>
      </c>
      <c r="L16" s="62"/>
      <c r="M16" s="57"/>
    </row>
    <row r="17" spans="1:13" s="9" customFormat="1" ht="15">
      <c r="A17" s="84" t="s">
        <v>51</v>
      </c>
      <c r="B17" s="45">
        <v>1925</v>
      </c>
      <c r="C17" s="46" t="s">
        <v>52</v>
      </c>
      <c r="D17" s="22">
        <v>0.015277777777777777</v>
      </c>
      <c r="E17" s="75"/>
      <c r="F17" s="48"/>
      <c r="G17" s="24"/>
      <c r="H17" s="48"/>
      <c r="I17" s="20">
        <v>7</v>
      </c>
      <c r="J17" s="26">
        <f>SUM(Total!D15:G15)</f>
        <v>28</v>
      </c>
      <c r="K17" s="22">
        <v>0.015277777777777777</v>
      </c>
      <c r="L17" s="62"/>
      <c r="M17" s="57"/>
    </row>
    <row r="18" spans="1:13" s="9" customFormat="1" ht="15">
      <c r="A18" s="83" t="s">
        <v>50</v>
      </c>
      <c r="B18" s="72">
        <v>4655</v>
      </c>
      <c r="C18" s="71" t="s">
        <v>41</v>
      </c>
      <c r="D18" s="22">
        <v>0.022222222222222223</v>
      </c>
      <c r="E18" s="75"/>
      <c r="F18" s="48"/>
      <c r="G18" s="24"/>
      <c r="H18" s="48"/>
      <c r="I18" s="20">
        <v>7</v>
      </c>
      <c r="J18" s="26">
        <f>SUM(Total!D16:G16)</f>
        <v>28</v>
      </c>
      <c r="K18" s="22">
        <v>0.022222222222222223</v>
      </c>
      <c r="L18" s="62"/>
      <c r="M18" s="57"/>
    </row>
    <row r="19" spans="1:13" s="9" customFormat="1" ht="15">
      <c r="A19" s="85" t="s">
        <v>40</v>
      </c>
      <c r="B19" s="80" t="s">
        <v>39</v>
      </c>
      <c r="C19" s="79" t="s">
        <v>46</v>
      </c>
      <c r="D19" s="22">
        <v>0.015277777777777777</v>
      </c>
      <c r="E19" s="75"/>
      <c r="F19" s="48"/>
      <c r="G19" s="24"/>
      <c r="H19" s="48"/>
      <c r="I19" s="20">
        <v>7</v>
      </c>
      <c r="J19" s="26">
        <f>SUM(Total!D17:G17)</f>
        <v>28</v>
      </c>
      <c r="K19" s="22">
        <v>0.015277777777777777</v>
      </c>
      <c r="L19" s="62"/>
      <c r="M19" s="57"/>
    </row>
    <row r="20" spans="1:13" s="9" customFormat="1" ht="15">
      <c r="A20" s="83" t="s">
        <v>31</v>
      </c>
      <c r="B20" s="72">
        <v>15</v>
      </c>
      <c r="C20" s="71" t="s">
        <v>32</v>
      </c>
      <c r="D20" s="22">
        <v>0.018055555555555557</v>
      </c>
      <c r="E20" s="75"/>
      <c r="F20" s="48"/>
      <c r="G20" s="24"/>
      <c r="H20" s="48"/>
      <c r="I20" s="20">
        <v>7</v>
      </c>
      <c r="J20" s="26">
        <f>SUM(Total!D18:G18)</f>
        <v>28</v>
      </c>
      <c r="K20" s="22">
        <v>0.018055555555555557</v>
      </c>
      <c r="L20" s="62"/>
      <c r="M20" s="57"/>
    </row>
    <row r="21" spans="1:13" s="9" customFormat="1" ht="15">
      <c r="A21" s="83" t="s">
        <v>18</v>
      </c>
      <c r="B21" s="72">
        <v>2939</v>
      </c>
      <c r="C21" s="71" t="s">
        <v>19</v>
      </c>
      <c r="D21" s="22">
        <v>0.02361111111111111</v>
      </c>
      <c r="E21" s="75">
        <v>0.13046296296296298</v>
      </c>
      <c r="F21" s="48">
        <v>3</v>
      </c>
      <c r="G21" s="24">
        <f>E21-D21</f>
        <v>0.10685185185185186</v>
      </c>
      <c r="H21" s="48">
        <v>2</v>
      </c>
      <c r="I21" s="20">
        <v>2</v>
      </c>
      <c r="J21" s="26">
        <f>SUM(Total!D19:G19)</f>
        <v>13</v>
      </c>
      <c r="K21" s="22">
        <v>0.02291666666666667</v>
      </c>
      <c r="L21" s="62" t="s">
        <v>74</v>
      </c>
      <c r="M21" s="57"/>
    </row>
    <row r="22" spans="1:13" s="9" customFormat="1" ht="15">
      <c r="A22" s="86" t="s">
        <v>44</v>
      </c>
      <c r="B22" s="74">
        <v>6878</v>
      </c>
      <c r="C22" s="73" t="s">
        <v>45</v>
      </c>
      <c r="D22" s="22">
        <v>0.024305555555555556</v>
      </c>
      <c r="E22" s="75"/>
      <c r="F22" s="48"/>
      <c r="G22" s="24"/>
      <c r="H22" s="48"/>
      <c r="I22" s="20">
        <v>7</v>
      </c>
      <c r="J22" s="26">
        <f>SUM(Total!D20:G20)</f>
        <v>28</v>
      </c>
      <c r="K22" s="22">
        <v>0.024305555555555556</v>
      </c>
      <c r="L22" s="62"/>
      <c r="M22" s="57"/>
    </row>
    <row r="23" spans="1:13" s="9" customFormat="1" ht="15">
      <c r="A23" s="82" t="s">
        <v>58</v>
      </c>
      <c r="B23" s="48">
        <v>7821</v>
      </c>
      <c r="C23" s="82" t="s">
        <v>59</v>
      </c>
      <c r="D23" s="22">
        <v>0.012499999999999999</v>
      </c>
      <c r="E23" s="75"/>
      <c r="F23" s="48"/>
      <c r="G23" s="24"/>
      <c r="H23" s="48"/>
      <c r="I23" s="20">
        <v>7</v>
      </c>
      <c r="J23" s="26">
        <f>SUM(Total!D21:G21)</f>
        <v>18</v>
      </c>
      <c r="K23" s="22">
        <v>0.012499999999999999</v>
      </c>
      <c r="L23" s="62"/>
      <c r="M23" s="57"/>
    </row>
    <row r="24" spans="1:13" s="7" customFormat="1" ht="15">
      <c r="A24" s="46" t="s">
        <v>69</v>
      </c>
      <c r="B24" s="72">
        <v>10</v>
      </c>
      <c r="C24" s="46" t="s">
        <v>70</v>
      </c>
      <c r="D24" s="19">
        <v>0.03125</v>
      </c>
      <c r="E24" s="75">
        <v>0.13472222222222222</v>
      </c>
      <c r="F24" s="45">
        <v>4</v>
      </c>
      <c r="G24" s="24">
        <f>E24-D24</f>
        <v>0.10347222222222222</v>
      </c>
      <c r="H24" s="45">
        <v>1</v>
      </c>
      <c r="I24" s="20">
        <v>1</v>
      </c>
      <c r="J24" s="26">
        <f>SUM(Total!D22:G22)</f>
        <v>18</v>
      </c>
      <c r="K24" s="19">
        <v>0.029861111111111113</v>
      </c>
      <c r="L24" s="62" t="s">
        <v>84</v>
      </c>
      <c r="M24" s="57"/>
    </row>
    <row r="25" spans="1:13" s="7" customFormat="1" ht="15">
      <c r="A25" s="50"/>
      <c r="B25" s="40"/>
      <c r="C25" s="50"/>
      <c r="D25" s="58"/>
      <c r="E25" s="59"/>
      <c r="F25" s="51"/>
      <c r="G25" s="59"/>
      <c r="H25" s="51"/>
      <c r="I25" s="51"/>
      <c r="J25" s="51"/>
      <c r="K25" s="58"/>
      <c r="L25" s="60"/>
      <c r="M25" s="61"/>
    </row>
    <row r="27" spans="1:3" ht="15">
      <c r="A27" s="105"/>
      <c r="C27" s="108"/>
    </row>
    <row r="28" ht="15">
      <c r="B28" s="104"/>
    </row>
    <row r="29" ht="15">
      <c r="B29" s="104"/>
    </row>
    <row r="30" ht="15">
      <c r="B30" s="104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8" zoomScaleNormal="88" zoomScalePageLayoutView="0" workbookViewId="0" topLeftCell="A1">
      <selection activeCell="B4" sqref="B4"/>
    </sheetView>
  </sheetViews>
  <sheetFormatPr defaultColWidth="9.140625" defaultRowHeight="12.75"/>
  <cols>
    <col min="1" max="1" width="23.7109375" style="34" customWidth="1"/>
    <col min="2" max="2" width="11.140625" style="34" customWidth="1"/>
    <col min="3" max="3" width="16.140625" style="34" customWidth="1"/>
    <col min="4" max="4" width="14.00390625" style="36" customWidth="1"/>
    <col min="5" max="5" width="12.140625" style="37" customWidth="1"/>
    <col min="6" max="6" width="14.57421875" style="38" customWidth="1"/>
    <col min="7" max="7" width="10.8515625" style="34" customWidth="1"/>
    <col min="8" max="8" width="13.57421875" style="37" customWidth="1"/>
    <col min="9" max="9" width="12.00390625" style="37" customWidth="1"/>
    <col min="10" max="10" width="11.57421875" style="37" customWidth="1"/>
    <col min="11" max="11" width="11.421875" style="39" customWidth="1"/>
    <col min="12" max="12" width="12.28125" style="37" customWidth="1"/>
    <col min="13" max="13" width="17.7109375" style="34" customWidth="1"/>
    <col min="14" max="14" width="11.140625" style="34" customWidth="1"/>
    <col min="15" max="16384" width="9.140625" style="34" customWidth="1"/>
  </cols>
  <sheetData>
    <row r="1" spans="1:12" ht="15">
      <c r="A1" s="9"/>
      <c r="B1" s="9"/>
      <c r="C1" s="9"/>
      <c r="D1" s="11"/>
      <c r="E1" s="13"/>
      <c r="F1" s="12"/>
      <c r="G1" s="9"/>
      <c r="H1" s="13"/>
      <c r="I1" s="13"/>
      <c r="J1" s="13"/>
      <c r="K1" s="14"/>
      <c r="L1" s="13"/>
    </row>
    <row r="2" spans="1:12" ht="15">
      <c r="A2" s="9" t="s">
        <v>0</v>
      </c>
      <c r="B2" s="10" t="s">
        <v>60</v>
      </c>
      <c r="C2" s="9"/>
      <c r="D2" s="11"/>
      <c r="E2" s="13"/>
      <c r="F2" s="12"/>
      <c r="G2" s="9"/>
      <c r="H2" s="13"/>
      <c r="I2" s="13"/>
      <c r="J2" s="13"/>
      <c r="K2" s="14"/>
      <c r="L2" s="13"/>
    </row>
    <row r="3" spans="1:12" ht="15">
      <c r="A3" s="9" t="s">
        <v>1</v>
      </c>
      <c r="B3" s="15">
        <v>5</v>
      </c>
      <c r="C3" s="9"/>
      <c r="D3" s="11"/>
      <c r="E3" s="13"/>
      <c r="F3" s="12"/>
      <c r="G3" s="9"/>
      <c r="H3" s="13"/>
      <c r="I3" s="13"/>
      <c r="J3" s="13"/>
      <c r="K3" s="14"/>
      <c r="L3" s="13"/>
    </row>
    <row r="4" spans="1:12" ht="15">
      <c r="A4" s="9" t="s">
        <v>2</v>
      </c>
      <c r="B4" s="16" t="s">
        <v>85</v>
      </c>
      <c r="C4" s="16"/>
      <c r="D4" s="11"/>
      <c r="E4" s="13"/>
      <c r="F4" s="12"/>
      <c r="G4" s="9"/>
      <c r="H4" s="13"/>
      <c r="I4" s="13"/>
      <c r="J4" s="10" t="s">
        <v>3</v>
      </c>
      <c r="K4" s="17" t="s">
        <v>62</v>
      </c>
      <c r="L4" s="13"/>
    </row>
    <row r="5" spans="1:12" ht="15">
      <c r="A5" s="9" t="s">
        <v>4</v>
      </c>
      <c r="B5" s="15">
        <v>4</v>
      </c>
      <c r="C5" s="9"/>
      <c r="D5" s="11"/>
      <c r="E5" s="13"/>
      <c r="F5" s="12"/>
      <c r="G5" s="9"/>
      <c r="H5" s="13"/>
      <c r="I5" s="13"/>
      <c r="J5" s="10" t="s">
        <v>34</v>
      </c>
      <c r="K5" s="17"/>
      <c r="L5" s="13"/>
    </row>
    <row r="6" spans="1:12" ht="15">
      <c r="A6" s="9" t="s">
        <v>5</v>
      </c>
      <c r="B6" s="15" t="s">
        <v>86</v>
      </c>
      <c r="C6" s="9"/>
      <c r="D6" s="11"/>
      <c r="E6" s="13"/>
      <c r="F6" s="12"/>
      <c r="G6" s="9"/>
      <c r="H6" s="13"/>
      <c r="I6" s="13"/>
      <c r="J6" s="13"/>
      <c r="K6" s="14"/>
      <c r="L6" s="13"/>
    </row>
    <row r="7" spans="1:12" ht="15">
      <c r="A7" s="9"/>
      <c r="B7" s="9"/>
      <c r="C7" s="9"/>
      <c r="D7" s="11"/>
      <c r="E7" s="13"/>
      <c r="F7" s="12"/>
      <c r="G7" s="9"/>
      <c r="H7" s="13"/>
      <c r="I7" s="13"/>
      <c r="J7" s="13"/>
      <c r="K7" s="14"/>
      <c r="L7" s="13"/>
    </row>
    <row r="8" spans="1:12" ht="15">
      <c r="A8" s="35"/>
      <c r="B8" s="9"/>
      <c r="C8" s="9"/>
      <c r="D8" s="11"/>
      <c r="E8" s="13"/>
      <c r="F8" s="12"/>
      <c r="G8" s="9"/>
      <c r="H8" s="13"/>
      <c r="I8" s="13"/>
      <c r="J8" s="13"/>
      <c r="K8" s="14"/>
      <c r="L8" s="13"/>
    </row>
    <row r="9" spans="1:13" s="7" customFormat="1" ht="30">
      <c r="A9" s="41" t="s">
        <v>6</v>
      </c>
      <c r="B9" s="42" t="s">
        <v>7</v>
      </c>
      <c r="C9" s="41" t="s">
        <v>8</v>
      </c>
      <c r="D9" s="67" t="s">
        <v>35</v>
      </c>
      <c r="E9" s="53" t="s">
        <v>9</v>
      </c>
      <c r="F9" s="42" t="s">
        <v>10</v>
      </c>
      <c r="G9" s="53" t="s">
        <v>11</v>
      </c>
      <c r="H9" s="42" t="s">
        <v>12</v>
      </c>
      <c r="I9" s="42" t="s">
        <v>13</v>
      </c>
      <c r="J9" s="42" t="s">
        <v>14</v>
      </c>
      <c r="K9" s="42" t="s">
        <v>15</v>
      </c>
      <c r="L9" s="52" t="s">
        <v>16</v>
      </c>
      <c r="M9" s="42" t="s">
        <v>17</v>
      </c>
    </row>
    <row r="10" spans="1:13" s="29" customFormat="1" ht="15">
      <c r="A10" s="77" t="s">
        <v>54</v>
      </c>
      <c r="B10" s="78" t="s">
        <v>53</v>
      </c>
      <c r="C10" s="68" t="s">
        <v>57</v>
      </c>
      <c r="D10" s="22">
        <v>0</v>
      </c>
      <c r="E10" s="75">
        <v>0.10847222222222223</v>
      </c>
      <c r="F10" s="25">
        <v>1</v>
      </c>
      <c r="G10" s="24">
        <f>E10-D10</f>
        <v>0.10847222222222223</v>
      </c>
      <c r="H10" s="20">
        <v>1</v>
      </c>
      <c r="I10" s="20">
        <v>1</v>
      </c>
      <c r="J10" s="26">
        <f>SUM(Total!D8:H8)</f>
        <v>9</v>
      </c>
      <c r="K10" s="22">
        <v>0</v>
      </c>
      <c r="L10" s="27"/>
      <c r="M10" s="28"/>
    </row>
    <row r="11" spans="1:13" s="102" customFormat="1" ht="30">
      <c r="A11" s="69" t="s">
        <v>43</v>
      </c>
      <c r="B11" s="70" t="s">
        <v>33</v>
      </c>
      <c r="C11" s="71" t="s">
        <v>19</v>
      </c>
      <c r="D11" s="22">
        <v>0.002777777777777778</v>
      </c>
      <c r="E11" s="87"/>
      <c r="F11" s="31"/>
      <c r="G11" s="24"/>
      <c r="H11" s="70"/>
      <c r="I11" s="20">
        <v>7</v>
      </c>
      <c r="J11" s="26">
        <f>SUM(Total!D9:H9)</f>
        <v>35</v>
      </c>
      <c r="K11" s="22">
        <v>0.002777777777777778</v>
      </c>
      <c r="L11" s="100"/>
      <c r="M11" s="101"/>
    </row>
    <row r="12" spans="1:13" s="7" customFormat="1" ht="15">
      <c r="A12" s="46" t="s">
        <v>55</v>
      </c>
      <c r="B12" s="45">
        <v>6866</v>
      </c>
      <c r="C12" s="46" t="s">
        <v>56</v>
      </c>
      <c r="D12" s="22">
        <v>0.0062499999999999995</v>
      </c>
      <c r="E12" s="75"/>
      <c r="F12" s="54"/>
      <c r="G12" s="24"/>
      <c r="H12" s="45"/>
      <c r="I12" s="20">
        <v>7</v>
      </c>
      <c r="J12" s="26">
        <f>SUM(Total!D10:H10)</f>
        <v>35</v>
      </c>
      <c r="K12" s="22">
        <v>0.0062499999999999995</v>
      </c>
      <c r="L12" s="55"/>
      <c r="M12" s="56"/>
    </row>
    <row r="13" spans="1:13" s="7" customFormat="1" ht="15">
      <c r="A13" s="82" t="s">
        <v>63</v>
      </c>
      <c r="B13" s="48">
        <v>5653</v>
      </c>
      <c r="C13" s="82" t="s">
        <v>64</v>
      </c>
      <c r="D13" s="22">
        <v>0.007638888888888889</v>
      </c>
      <c r="E13" s="75"/>
      <c r="F13" s="54"/>
      <c r="G13" s="24"/>
      <c r="H13" s="45"/>
      <c r="I13" s="20">
        <v>7</v>
      </c>
      <c r="J13" s="26">
        <f>SUM(Total!D11:H11)</f>
        <v>35</v>
      </c>
      <c r="K13" s="22">
        <v>0.007638888888888889</v>
      </c>
      <c r="L13" s="55"/>
      <c r="M13" s="56"/>
    </row>
    <row r="14" spans="1:13" s="9" customFormat="1" ht="15">
      <c r="A14" s="82" t="s">
        <v>65</v>
      </c>
      <c r="B14" s="48" t="s">
        <v>83</v>
      </c>
      <c r="C14" s="82" t="s">
        <v>66</v>
      </c>
      <c r="D14" s="22">
        <v>0.004166666666666667</v>
      </c>
      <c r="E14" s="75"/>
      <c r="F14" s="48"/>
      <c r="G14" s="24"/>
      <c r="H14" s="48"/>
      <c r="I14" s="20">
        <v>7</v>
      </c>
      <c r="J14" s="26">
        <f>SUM(Total!D12:H12)</f>
        <v>32</v>
      </c>
      <c r="K14" s="22">
        <v>0.004166666666666667</v>
      </c>
      <c r="L14" s="62"/>
      <c r="M14" s="57"/>
    </row>
    <row r="15" spans="1:13" s="9" customFormat="1" ht="15">
      <c r="A15" s="82" t="s">
        <v>72</v>
      </c>
      <c r="B15" s="48">
        <v>610</v>
      </c>
      <c r="C15" s="82" t="s">
        <v>73</v>
      </c>
      <c r="D15" s="22">
        <v>0.015972222222222224</v>
      </c>
      <c r="E15" s="75">
        <v>0.1312962962962963</v>
      </c>
      <c r="F15" s="48">
        <v>2</v>
      </c>
      <c r="G15" s="24">
        <f>E15-D15</f>
        <v>0.11532407407407408</v>
      </c>
      <c r="H15" s="48">
        <v>4</v>
      </c>
      <c r="I15" s="20">
        <v>4</v>
      </c>
      <c r="J15" s="26">
        <f>SUM(Total!D13:H13)</f>
        <v>24</v>
      </c>
      <c r="K15" s="22">
        <v>0.018055555555555557</v>
      </c>
      <c r="L15" s="62" t="s">
        <v>78</v>
      </c>
      <c r="M15" s="57"/>
    </row>
    <row r="16" spans="1:13" s="9" customFormat="1" ht="15">
      <c r="A16" s="83" t="s">
        <v>47</v>
      </c>
      <c r="B16" s="72" t="s">
        <v>48</v>
      </c>
      <c r="C16" s="71" t="s">
        <v>49</v>
      </c>
      <c r="D16" s="22">
        <v>0.012499999999999999</v>
      </c>
      <c r="E16" s="75"/>
      <c r="F16" s="48"/>
      <c r="G16" s="24"/>
      <c r="H16" s="48"/>
      <c r="I16" s="20">
        <v>7</v>
      </c>
      <c r="J16" s="26">
        <f>SUM(Total!D14:H14)</f>
        <v>35</v>
      </c>
      <c r="K16" s="22">
        <v>0.012499999999999999</v>
      </c>
      <c r="L16" s="62"/>
      <c r="M16" s="57"/>
    </row>
    <row r="17" spans="1:13" s="9" customFormat="1" ht="15">
      <c r="A17" s="84" t="s">
        <v>51</v>
      </c>
      <c r="B17" s="45">
        <v>1925</v>
      </c>
      <c r="C17" s="46" t="s">
        <v>52</v>
      </c>
      <c r="D17" s="22">
        <v>0.015277777777777777</v>
      </c>
      <c r="E17" s="75"/>
      <c r="F17" s="48"/>
      <c r="G17" s="24"/>
      <c r="H17" s="48"/>
      <c r="I17" s="20">
        <v>7</v>
      </c>
      <c r="J17" s="26">
        <f>SUM(Total!D15:H15)</f>
        <v>35</v>
      </c>
      <c r="K17" s="22">
        <v>0.015277777777777777</v>
      </c>
      <c r="L17" s="62"/>
      <c r="M17" s="57"/>
    </row>
    <row r="18" spans="1:13" s="9" customFormat="1" ht="15">
      <c r="A18" s="83" t="s">
        <v>50</v>
      </c>
      <c r="B18" s="72">
        <v>4655</v>
      </c>
      <c r="C18" s="71" t="s">
        <v>41</v>
      </c>
      <c r="D18" s="22">
        <v>0.022222222222222223</v>
      </c>
      <c r="E18" s="75"/>
      <c r="F18" s="48"/>
      <c r="G18" s="24"/>
      <c r="H18" s="48"/>
      <c r="I18" s="20">
        <v>7</v>
      </c>
      <c r="J18" s="26">
        <f>SUM(Total!D16:H16)</f>
        <v>35</v>
      </c>
      <c r="K18" s="22">
        <v>0.022222222222222223</v>
      </c>
      <c r="L18" s="62"/>
      <c r="M18" s="57"/>
    </row>
    <row r="19" spans="1:13" s="9" customFormat="1" ht="15">
      <c r="A19" s="85" t="s">
        <v>40</v>
      </c>
      <c r="B19" s="80" t="s">
        <v>39</v>
      </c>
      <c r="C19" s="79" t="s">
        <v>46</v>
      </c>
      <c r="D19" s="22">
        <v>0.015277777777777777</v>
      </c>
      <c r="E19" s="75"/>
      <c r="F19" s="48"/>
      <c r="G19" s="24"/>
      <c r="H19" s="48"/>
      <c r="I19" s="20">
        <v>7</v>
      </c>
      <c r="J19" s="26">
        <f>SUM(Total!D17:H17)</f>
        <v>35</v>
      </c>
      <c r="K19" s="22">
        <v>0.015277777777777777</v>
      </c>
      <c r="L19" s="62"/>
      <c r="M19" s="57"/>
    </row>
    <row r="20" spans="1:13" s="9" customFormat="1" ht="15">
      <c r="A20" s="83" t="s">
        <v>31</v>
      </c>
      <c r="B20" s="72">
        <v>15</v>
      </c>
      <c r="C20" s="71" t="s">
        <v>32</v>
      </c>
      <c r="D20" s="22">
        <v>0.018055555555555557</v>
      </c>
      <c r="E20" s="75"/>
      <c r="F20" s="48"/>
      <c r="G20" s="24"/>
      <c r="H20" s="48"/>
      <c r="I20" s="20">
        <v>7</v>
      </c>
      <c r="J20" s="26">
        <f>SUM(Total!D18:H18)</f>
        <v>35</v>
      </c>
      <c r="K20" s="22">
        <v>0.018055555555555557</v>
      </c>
      <c r="L20" s="62"/>
      <c r="M20" s="57"/>
    </row>
    <row r="21" spans="1:13" s="9" customFormat="1" ht="15">
      <c r="A21" s="83" t="s">
        <v>18</v>
      </c>
      <c r="B21" s="72">
        <v>2939</v>
      </c>
      <c r="C21" s="71" t="s">
        <v>19</v>
      </c>
      <c r="D21" s="22">
        <v>0.02291666666666667</v>
      </c>
      <c r="E21" s="75">
        <v>0.1365509259259259</v>
      </c>
      <c r="F21" s="48">
        <v>3</v>
      </c>
      <c r="G21" s="24">
        <f>E21-D21</f>
        <v>0.11363425925925924</v>
      </c>
      <c r="H21" s="48">
        <v>3</v>
      </c>
      <c r="I21" s="20">
        <v>3</v>
      </c>
      <c r="J21" s="26">
        <f>SUM(Total!D19:H19)</f>
        <v>16</v>
      </c>
      <c r="K21" s="22">
        <v>0.024305555555555556</v>
      </c>
      <c r="L21" s="62" t="s">
        <v>75</v>
      </c>
      <c r="M21" s="57"/>
    </row>
    <row r="22" spans="1:13" s="9" customFormat="1" ht="15">
      <c r="A22" s="86" t="s">
        <v>44</v>
      </c>
      <c r="B22" s="74">
        <v>6878</v>
      </c>
      <c r="C22" s="73" t="s">
        <v>45</v>
      </c>
      <c r="D22" s="22">
        <v>0.024305555555555556</v>
      </c>
      <c r="E22" s="75"/>
      <c r="F22" s="48"/>
      <c r="G22" s="24"/>
      <c r="H22" s="48"/>
      <c r="I22" s="20">
        <v>7</v>
      </c>
      <c r="J22" s="26">
        <f>SUM(Total!D20:H20)</f>
        <v>35</v>
      </c>
      <c r="K22" s="22">
        <v>0.024305555555555556</v>
      </c>
      <c r="L22" s="62"/>
      <c r="M22" s="57"/>
    </row>
    <row r="23" spans="1:13" s="9" customFormat="1" ht="15">
      <c r="A23" s="82" t="s">
        <v>58</v>
      </c>
      <c r="B23" s="48">
        <v>7821</v>
      </c>
      <c r="C23" s="82" t="s">
        <v>59</v>
      </c>
      <c r="D23" s="22">
        <v>0.012499999999999999</v>
      </c>
      <c r="E23" s="75"/>
      <c r="F23" s="48"/>
      <c r="G23" s="24"/>
      <c r="H23" s="48"/>
      <c r="I23" s="20">
        <v>7</v>
      </c>
      <c r="J23" s="26">
        <f>SUM(Total!D21:H21)</f>
        <v>25</v>
      </c>
      <c r="K23" s="22">
        <v>0.012499999999999999</v>
      </c>
      <c r="L23" s="62"/>
      <c r="M23" s="57"/>
    </row>
    <row r="24" spans="1:13" s="7" customFormat="1" ht="15">
      <c r="A24" s="46" t="s">
        <v>69</v>
      </c>
      <c r="B24" s="72">
        <v>10</v>
      </c>
      <c r="C24" s="46" t="s">
        <v>70</v>
      </c>
      <c r="D24" s="19">
        <v>0.029861111111111113</v>
      </c>
      <c r="E24" s="75">
        <v>0.14259259259259258</v>
      </c>
      <c r="F24" s="45">
        <v>4</v>
      </c>
      <c r="G24" s="24">
        <f>E24-D24</f>
        <v>0.11273148148148146</v>
      </c>
      <c r="H24" s="45">
        <v>2</v>
      </c>
      <c r="I24" s="20">
        <v>2</v>
      </c>
      <c r="J24" s="26">
        <f>SUM(Total!D22:H22)</f>
        <v>20</v>
      </c>
      <c r="K24" s="19">
        <v>0.030555555555555555</v>
      </c>
      <c r="L24" s="62" t="s">
        <v>76</v>
      </c>
      <c r="M24" s="57"/>
    </row>
    <row r="25" spans="1:13" s="7" customFormat="1" ht="15">
      <c r="A25" s="50"/>
      <c r="B25" s="40"/>
      <c r="C25" s="50"/>
      <c r="D25" s="58"/>
      <c r="E25" s="59"/>
      <c r="F25" s="51"/>
      <c r="G25" s="59"/>
      <c r="H25" s="51"/>
      <c r="I25" s="51"/>
      <c r="J25" s="51"/>
      <c r="K25" s="58"/>
      <c r="L25" s="60"/>
      <c r="M25" s="61"/>
    </row>
    <row r="27" spans="1:3" ht="15">
      <c r="A27" s="105"/>
      <c r="C27" s="108"/>
    </row>
    <row r="28" ht="15">
      <c r="B28" s="104"/>
    </row>
    <row r="29" ht="15">
      <c r="B29" s="104"/>
    </row>
    <row r="30" ht="15">
      <c r="B30" s="104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8" zoomScaleNormal="88" zoomScalePageLayoutView="0" workbookViewId="0" topLeftCell="A1">
      <selection activeCell="J10" sqref="J10:J24"/>
    </sheetView>
  </sheetViews>
  <sheetFormatPr defaultColWidth="9.140625" defaultRowHeight="12.75"/>
  <cols>
    <col min="1" max="1" width="23.7109375" style="34" customWidth="1"/>
    <col min="2" max="2" width="11.140625" style="34" customWidth="1"/>
    <col min="3" max="3" width="16.140625" style="34" customWidth="1"/>
    <col min="4" max="4" width="14.00390625" style="36" customWidth="1"/>
    <col min="5" max="5" width="12.140625" style="37" customWidth="1"/>
    <col min="6" max="6" width="14.57421875" style="38" customWidth="1"/>
    <col min="7" max="7" width="10.8515625" style="34" customWidth="1"/>
    <col min="8" max="8" width="13.57421875" style="37" customWidth="1"/>
    <col min="9" max="9" width="12.00390625" style="37" customWidth="1"/>
    <col min="10" max="10" width="11.57421875" style="37" customWidth="1"/>
    <col min="11" max="11" width="11.421875" style="39" customWidth="1"/>
    <col min="12" max="12" width="12.28125" style="37" customWidth="1"/>
    <col min="13" max="13" width="17.7109375" style="34" customWidth="1"/>
    <col min="14" max="14" width="11.140625" style="34" customWidth="1"/>
    <col min="15" max="16384" width="9.140625" style="34" customWidth="1"/>
  </cols>
  <sheetData>
    <row r="1" spans="1:12" ht="15">
      <c r="A1" s="9"/>
      <c r="B1" s="9"/>
      <c r="C1" s="9"/>
      <c r="D1" s="11"/>
      <c r="E1" s="13"/>
      <c r="F1" s="12"/>
      <c r="G1" s="9"/>
      <c r="H1" s="13"/>
      <c r="I1" s="13"/>
      <c r="J1" s="13"/>
      <c r="K1" s="14"/>
      <c r="L1" s="13"/>
    </row>
    <row r="2" spans="1:12" ht="15">
      <c r="A2" s="9" t="s">
        <v>0</v>
      </c>
      <c r="B2" s="10" t="s">
        <v>60</v>
      </c>
      <c r="C2" s="9"/>
      <c r="D2" s="11"/>
      <c r="E2" s="13"/>
      <c r="F2" s="12"/>
      <c r="G2" s="9"/>
      <c r="H2" s="13"/>
      <c r="I2" s="13"/>
      <c r="J2" s="13"/>
      <c r="K2" s="14"/>
      <c r="L2" s="13"/>
    </row>
    <row r="3" spans="1:12" ht="15">
      <c r="A3" s="9" t="s">
        <v>1</v>
      </c>
      <c r="B3" s="15">
        <v>6</v>
      </c>
      <c r="C3" s="9"/>
      <c r="D3" s="11"/>
      <c r="E3" s="13"/>
      <c r="F3" s="12"/>
      <c r="G3" s="9"/>
      <c r="H3" s="13"/>
      <c r="I3" s="13"/>
      <c r="J3" s="13"/>
      <c r="K3" s="14"/>
      <c r="L3" s="13"/>
    </row>
    <row r="4" spans="1:12" ht="15">
      <c r="A4" s="9" t="s">
        <v>2</v>
      </c>
      <c r="B4" s="16" t="s">
        <v>87</v>
      </c>
      <c r="C4" s="16"/>
      <c r="D4" s="11"/>
      <c r="E4" s="13"/>
      <c r="F4" s="12"/>
      <c r="G4" s="9"/>
      <c r="H4" s="13"/>
      <c r="I4" s="13"/>
      <c r="J4" s="10" t="s">
        <v>3</v>
      </c>
      <c r="K4" s="17" t="s">
        <v>62</v>
      </c>
      <c r="L4" s="13"/>
    </row>
    <row r="5" spans="1:12" ht="15">
      <c r="A5" s="9" t="s">
        <v>4</v>
      </c>
      <c r="B5" s="15"/>
      <c r="C5" s="9"/>
      <c r="D5" s="11"/>
      <c r="E5" s="13"/>
      <c r="F5" s="12"/>
      <c r="G5" s="9"/>
      <c r="H5" s="13"/>
      <c r="I5" s="13"/>
      <c r="J5" s="10" t="s">
        <v>34</v>
      </c>
      <c r="K5" s="17"/>
      <c r="L5" s="13"/>
    </row>
    <row r="6" spans="1:12" ht="15">
      <c r="A6" s="9" t="s">
        <v>5</v>
      </c>
      <c r="B6" s="15"/>
      <c r="C6" s="9"/>
      <c r="D6" s="11"/>
      <c r="E6" s="13"/>
      <c r="F6" s="12"/>
      <c r="G6" s="9"/>
      <c r="H6" s="13"/>
      <c r="I6" s="13"/>
      <c r="J6" s="13"/>
      <c r="K6" s="14"/>
      <c r="L6" s="13"/>
    </row>
    <row r="7" spans="1:12" ht="15">
      <c r="A7" s="9"/>
      <c r="B7" s="9"/>
      <c r="C7" s="9"/>
      <c r="D7" s="11"/>
      <c r="E7" s="13"/>
      <c r="F7" s="12"/>
      <c r="G7" s="9"/>
      <c r="H7" s="13"/>
      <c r="I7" s="13"/>
      <c r="J7" s="13"/>
      <c r="K7" s="14"/>
      <c r="L7" s="13"/>
    </row>
    <row r="8" spans="1:12" ht="15">
      <c r="A8" s="35"/>
      <c r="B8" s="9"/>
      <c r="C8" s="9"/>
      <c r="D8" s="11"/>
      <c r="E8" s="13"/>
      <c r="F8" s="12"/>
      <c r="G8" s="9"/>
      <c r="H8" s="13"/>
      <c r="I8" s="13"/>
      <c r="J8" s="13"/>
      <c r="K8" s="14"/>
      <c r="L8" s="13"/>
    </row>
    <row r="9" spans="1:13" s="7" customFormat="1" ht="30">
      <c r="A9" s="41" t="s">
        <v>6</v>
      </c>
      <c r="B9" s="42" t="s">
        <v>7</v>
      </c>
      <c r="C9" s="41" t="s">
        <v>8</v>
      </c>
      <c r="D9" s="67" t="s">
        <v>35</v>
      </c>
      <c r="E9" s="53" t="s">
        <v>9</v>
      </c>
      <c r="F9" s="42" t="s">
        <v>10</v>
      </c>
      <c r="G9" s="53" t="s">
        <v>11</v>
      </c>
      <c r="H9" s="42" t="s">
        <v>12</v>
      </c>
      <c r="I9" s="42" t="s">
        <v>13</v>
      </c>
      <c r="J9" s="42" t="s">
        <v>14</v>
      </c>
      <c r="K9" s="42" t="s">
        <v>15</v>
      </c>
      <c r="L9" s="52" t="s">
        <v>16</v>
      </c>
      <c r="M9" s="42" t="s">
        <v>17</v>
      </c>
    </row>
    <row r="10" spans="1:13" s="29" customFormat="1" ht="15">
      <c r="A10" s="77" t="s">
        <v>54</v>
      </c>
      <c r="B10" s="78" t="s">
        <v>53</v>
      </c>
      <c r="C10" s="68" t="s">
        <v>57</v>
      </c>
      <c r="D10" s="22">
        <v>0</v>
      </c>
      <c r="E10" s="109" t="s">
        <v>88</v>
      </c>
      <c r="F10" s="25"/>
      <c r="G10" s="24"/>
      <c r="H10" s="20"/>
      <c r="I10" s="20">
        <v>7</v>
      </c>
      <c r="J10" s="26">
        <f>SUM(Total!D8:I8)</f>
        <v>16</v>
      </c>
      <c r="K10" s="22">
        <v>0</v>
      </c>
      <c r="L10" s="27"/>
      <c r="M10" s="28"/>
    </row>
    <row r="11" spans="1:13" s="102" customFormat="1" ht="30">
      <c r="A11" s="69" t="s">
        <v>43</v>
      </c>
      <c r="B11" s="70" t="s">
        <v>33</v>
      </c>
      <c r="C11" s="71" t="s">
        <v>19</v>
      </c>
      <c r="D11" s="22">
        <v>0.002777777777777778</v>
      </c>
      <c r="E11" s="110"/>
      <c r="F11" s="31"/>
      <c r="G11" s="24"/>
      <c r="H11" s="70"/>
      <c r="I11" s="20">
        <v>7</v>
      </c>
      <c r="J11" s="26">
        <f>SUM(Total!D9:I9)</f>
        <v>42</v>
      </c>
      <c r="K11" s="22">
        <v>0.002777777777777778</v>
      </c>
      <c r="L11" s="100"/>
      <c r="M11" s="101"/>
    </row>
    <row r="12" spans="1:13" s="7" customFormat="1" ht="15">
      <c r="A12" s="46" t="s">
        <v>55</v>
      </c>
      <c r="B12" s="45">
        <v>6866</v>
      </c>
      <c r="C12" s="46" t="s">
        <v>56</v>
      </c>
      <c r="D12" s="22">
        <v>0.0062499999999999995</v>
      </c>
      <c r="E12" s="110"/>
      <c r="F12" s="54"/>
      <c r="G12" s="24"/>
      <c r="H12" s="45"/>
      <c r="I12" s="20">
        <v>7</v>
      </c>
      <c r="J12" s="26">
        <f>SUM(Total!D10:I10)</f>
        <v>42</v>
      </c>
      <c r="K12" s="22">
        <v>0.0062499999999999995</v>
      </c>
      <c r="L12" s="55"/>
      <c r="M12" s="56"/>
    </row>
    <row r="13" spans="1:13" s="7" customFormat="1" ht="15">
      <c r="A13" s="82" t="s">
        <v>63</v>
      </c>
      <c r="B13" s="48">
        <v>5653</v>
      </c>
      <c r="C13" s="82" t="s">
        <v>64</v>
      </c>
      <c r="D13" s="22">
        <v>0.007638888888888889</v>
      </c>
      <c r="E13" s="110"/>
      <c r="F13" s="54"/>
      <c r="G13" s="24"/>
      <c r="H13" s="45"/>
      <c r="I13" s="20">
        <v>7</v>
      </c>
      <c r="J13" s="26">
        <f>SUM(Total!D11:I11)</f>
        <v>42</v>
      </c>
      <c r="K13" s="22">
        <v>0.007638888888888889</v>
      </c>
      <c r="L13" s="55"/>
      <c r="M13" s="56"/>
    </row>
    <row r="14" spans="1:13" s="9" customFormat="1" ht="15">
      <c r="A14" s="82" t="s">
        <v>65</v>
      </c>
      <c r="B14" s="48" t="s">
        <v>83</v>
      </c>
      <c r="C14" s="82" t="s">
        <v>66</v>
      </c>
      <c r="D14" s="22">
        <v>0.004166666666666667</v>
      </c>
      <c r="E14" s="110"/>
      <c r="F14" s="48"/>
      <c r="G14" s="24"/>
      <c r="H14" s="48"/>
      <c r="I14" s="20">
        <v>7</v>
      </c>
      <c r="J14" s="26">
        <f>SUM(Total!D12:I12)</f>
        <v>39</v>
      </c>
      <c r="K14" s="22">
        <v>0.004166666666666667</v>
      </c>
      <c r="L14" s="62"/>
      <c r="M14" s="57"/>
    </row>
    <row r="15" spans="1:13" s="9" customFormat="1" ht="15">
      <c r="A15" s="82" t="s">
        <v>72</v>
      </c>
      <c r="B15" s="48">
        <v>610</v>
      </c>
      <c r="C15" s="82" t="s">
        <v>73</v>
      </c>
      <c r="D15" s="22">
        <v>0.018055555555555557</v>
      </c>
      <c r="E15" s="110"/>
      <c r="F15" s="48"/>
      <c r="G15" s="24"/>
      <c r="H15" s="48"/>
      <c r="I15" s="20">
        <v>7</v>
      </c>
      <c r="J15" s="26">
        <f>SUM(Total!D13:I13)</f>
        <v>31</v>
      </c>
      <c r="K15" s="22">
        <v>0.018055555555555557</v>
      </c>
      <c r="L15" s="62"/>
      <c r="M15" s="57"/>
    </row>
    <row r="16" spans="1:13" s="9" customFormat="1" ht="15">
      <c r="A16" s="83" t="s">
        <v>47</v>
      </c>
      <c r="B16" s="72" t="s">
        <v>48</v>
      </c>
      <c r="C16" s="71" t="s">
        <v>49</v>
      </c>
      <c r="D16" s="22">
        <v>0.012499999999999999</v>
      </c>
      <c r="E16" s="110"/>
      <c r="F16" s="48"/>
      <c r="G16" s="24"/>
      <c r="H16" s="48"/>
      <c r="I16" s="20">
        <v>7</v>
      </c>
      <c r="J16" s="26">
        <f>SUM(Total!D14:I14)</f>
        <v>42</v>
      </c>
      <c r="K16" s="22">
        <v>0.012499999999999999</v>
      </c>
      <c r="L16" s="62"/>
      <c r="M16" s="57"/>
    </row>
    <row r="17" spans="1:13" s="9" customFormat="1" ht="15">
      <c r="A17" s="84" t="s">
        <v>51</v>
      </c>
      <c r="B17" s="45">
        <v>1925</v>
      </c>
      <c r="C17" s="46" t="s">
        <v>52</v>
      </c>
      <c r="D17" s="22">
        <v>0.015277777777777777</v>
      </c>
      <c r="E17" s="110"/>
      <c r="F17" s="48"/>
      <c r="G17" s="24"/>
      <c r="H17" s="48"/>
      <c r="I17" s="20">
        <v>7</v>
      </c>
      <c r="J17" s="26">
        <f>SUM(Total!D15:I15)</f>
        <v>42</v>
      </c>
      <c r="K17" s="22">
        <v>0.015277777777777777</v>
      </c>
      <c r="L17" s="62"/>
      <c r="M17" s="57"/>
    </row>
    <row r="18" spans="1:13" s="9" customFormat="1" ht="15">
      <c r="A18" s="83" t="s">
        <v>50</v>
      </c>
      <c r="B18" s="72">
        <v>4655</v>
      </c>
      <c r="C18" s="71" t="s">
        <v>41</v>
      </c>
      <c r="D18" s="22">
        <v>0.022222222222222223</v>
      </c>
      <c r="E18" s="110"/>
      <c r="F18" s="48"/>
      <c r="G18" s="24"/>
      <c r="H18" s="48"/>
      <c r="I18" s="20">
        <v>7</v>
      </c>
      <c r="J18" s="26">
        <f>SUM(Total!D16:I16)</f>
        <v>42</v>
      </c>
      <c r="K18" s="22">
        <v>0.022222222222222223</v>
      </c>
      <c r="L18" s="62"/>
      <c r="M18" s="57"/>
    </row>
    <row r="19" spans="1:13" s="9" customFormat="1" ht="15">
      <c r="A19" s="85" t="s">
        <v>40</v>
      </c>
      <c r="B19" s="80" t="s">
        <v>39</v>
      </c>
      <c r="C19" s="79" t="s">
        <v>46</v>
      </c>
      <c r="D19" s="22">
        <v>0.015277777777777777</v>
      </c>
      <c r="E19" s="110"/>
      <c r="F19" s="48"/>
      <c r="G19" s="24"/>
      <c r="H19" s="48"/>
      <c r="I19" s="20">
        <v>7</v>
      </c>
      <c r="J19" s="26">
        <f>SUM(Total!D17:I17)</f>
        <v>42</v>
      </c>
      <c r="K19" s="22">
        <v>0.015277777777777777</v>
      </c>
      <c r="L19" s="62"/>
      <c r="M19" s="57"/>
    </row>
    <row r="20" spans="1:13" s="9" customFormat="1" ht="15">
      <c r="A20" s="83" t="s">
        <v>31</v>
      </c>
      <c r="B20" s="72">
        <v>15</v>
      </c>
      <c r="C20" s="71" t="s">
        <v>32</v>
      </c>
      <c r="D20" s="22">
        <v>0.018055555555555557</v>
      </c>
      <c r="E20" s="110"/>
      <c r="F20" s="48"/>
      <c r="G20" s="24"/>
      <c r="H20" s="48"/>
      <c r="I20" s="20">
        <v>7</v>
      </c>
      <c r="J20" s="26">
        <f>SUM(Total!D18:I18)</f>
        <v>42</v>
      </c>
      <c r="K20" s="22">
        <v>0.018055555555555557</v>
      </c>
      <c r="L20" s="62"/>
      <c r="M20" s="57"/>
    </row>
    <row r="21" spans="1:13" s="9" customFormat="1" ht="15">
      <c r="A21" s="83" t="s">
        <v>18</v>
      </c>
      <c r="B21" s="72">
        <v>2939</v>
      </c>
      <c r="C21" s="71" t="s">
        <v>19</v>
      </c>
      <c r="D21" s="22">
        <v>0.024305555555555556</v>
      </c>
      <c r="E21" s="110"/>
      <c r="F21" s="48"/>
      <c r="G21" s="24"/>
      <c r="H21" s="48"/>
      <c r="I21" s="20">
        <v>7</v>
      </c>
      <c r="J21" s="26">
        <f>SUM(Total!D19:I19)</f>
        <v>23</v>
      </c>
      <c r="K21" s="22">
        <v>0.024305555555555556</v>
      </c>
      <c r="L21" s="62"/>
      <c r="M21" s="57"/>
    </row>
    <row r="22" spans="1:13" s="9" customFormat="1" ht="15">
      <c r="A22" s="86" t="s">
        <v>44</v>
      </c>
      <c r="B22" s="74">
        <v>6878</v>
      </c>
      <c r="C22" s="73" t="s">
        <v>45</v>
      </c>
      <c r="D22" s="22">
        <v>0.024305555555555556</v>
      </c>
      <c r="E22" s="110"/>
      <c r="F22" s="48"/>
      <c r="G22" s="24"/>
      <c r="H22" s="48"/>
      <c r="I22" s="20">
        <v>7</v>
      </c>
      <c r="J22" s="26">
        <f>SUM(Total!D20:I20)</f>
        <v>42</v>
      </c>
      <c r="K22" s="22">
        <v>0.024305555555555556</v>
      </c>
      <c r="L22" s="62"/>
      <c r="M22" s="57"/>
    </row>
    <row r="23" spans="1:13" s="9" customFormat="1" ht="15">
      <c r="A23" s="82" t="s">
        <v>58</v>
      </c>
      <c r="B23" s="48">
        <v>7821</v>
      </c>
      <c r="C23" s="82" t="s">
        <v>59</v>
      </c>
      <c r="D23" s="22">
        <v>0.012499999999999999</v>
      </c>
      <c r="E23" s="110"/>
      <c r="F23" s="48"/>
      <c r="G23" s="24"/>
      <c r="H23" s="48"/>
      <c r="I23" s="20">
        <v>7</v>
      </c>
      <c r="J23" s="26">
        <f>SUM(Total!D21:I21)</f>
        <v>32</v>
      </c>
      <c r="K23" s="22">
        <v>0.012499999999999999</v>
      </c>
      <c r="L23" s="62"/>
      <c r="M23" s="57"/>
    </row>
    <row r="24" spans="1:13" s="7" customFormat="1" ht="15">
      <c r="A24" s="46" t="s">
        <v>69</v>
      </c>
      <c r="B24" s="72">
        <v>10</v>
      </c>
      <c r="C24" s="46" t="s">
        <v>70</v>
      </c>
      <c r="D24" s="19">
        <v>0.030555555555555555</v>
      </c>
      <c r="E24" s="111"/>
      <c r="F24" s="45"/>
      <c r="G24" s="24"/>
      <c r="H24" s="45"/>
      <c r="I24" s="20">
        <v>7</v>
      </c>
      <c r="J24" s="26">
        <f>SUM(Total!D22:I22)</f>
        <v>27</v>
      </c>
      <c r="K24" s="19">
        <v>0.030555555555555555</v>
      </c>
      <c r="L24" s="62"/>
      <c r="M24" s="57"/>
    </row>
    <row r="25" spans="1:13" s="7" customFormat="1" ht="15">
      <c r="A25" s="50"/>
      <c r="B25" s="40"/>
      <c r="C25" s="50"/>
      <c r="D25" s="58"/>
      <c r="E25" s="59"/>
      <c r="F25" s="51"/>
      <c r="G25" s="59"/>
      <c r="H25" s="51"/>
      <c r="I25" s="51"/>
      <c r="J25" s="51"/>
      <c r="K25" s="58"/>
      <c r="L25" s="60"/>
      <c r="M25" s="61"/>
    </row>
    <row r="27" spans="1:3" ht="15">
      <c r="A27" s="105"/>
      <c r="C27" s="108"/>
    </row>
    <row r="28" ht="15">
      <c r="B28" s="104"/>
    </row>
    <row r="29" ht="15">
      <c r="B29" s="104"/>
    </row>
    <row r="30" ht="15">
      <c r="B30" s="104"/>
    </row>
  </sheetData>
  <sheetProtection/>
  <mergeCells count="1">
    <mergeCell ref="E10:E24"/>
  </mergeCells>
  <printOptions/>
  <pageMargins left="0.75" right="0.75" top="0.54" bottom="0.63" header="0.5" footer="0.34"/>
  <pageSetup fitToHeight="1" fitToWidth="1" horizontalDpi="360" verticalDpi="360" orientation="landscape" paperSize="9" scale="7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7">
      <selection activeCell="O14" sqref="O14"/>
    </sheetView>
  </sheetViews>
  <sheetFormatPr defaultColWidth="9.140625" defaultRowHeight="12.75"/>
  <cols>
    <col min="1" max="1" width="20.8515625" style="0" customWidth="1"/>
    <col min="2" max="2" width="9.8515625" style="4" customWidth="1"/>
    <col min="3" max="3" width="16.00390625" style="0" customWidth="1"/>
    <col min="4" max="7" width="9.140625" style="4" customWidth="1"/>
  </cols>
  <sheetData>
    <row r="1" spans="1:2" ht="12.75">
      <c r="A1" s="1"/>
      <c r="B1" s="5"/>
    </row>
    <row r="2" spans="1:12" ht="15.75">
      <c r="A2" s="3" t="s">
        <v>30</v>
      </c>
      <c r="B2" s="6"/>
      <c r="J2" s="2"/>
      <c r="K2" s="2"/>
      <c r="L2" s="1"/>
    </row>
    <row r="3" spans="1:12" ht="15.75">
      <c r="A3" s="3" t="str">
        <f>'Race 1'!B2</f>
        <v>Winter 2022 / 23</v>
      </c>
      <c r="B3" s="5"/>
      <c r="J3" s="2"/>
      <c r="K3" s="2"/>
      <c r="L3" s="1"/>
    </row>
    <row r="4" spans="1:2" ht="12.75">
      <c r="A4" s="1"/>
      <c r="B4" s="5"/>
    </row>
    <row r="5" spans="1:13" ht="12.75">
      <c r="A5" s="1"/>
      <c r="B5" s="5"/>
      <c r="C5" s="1"/>
      <c r="D5" s="5"/>
      <c r="E5" s="5"/>
      <c r="F5" s="5"/>
      <c r="G5" s="5"/>
      <c r="H5" s="1"/>
      <c r="I5" s="1"/>
      <c r="J5" s="1"/>
      <c r="K5" s="1"/>
      <c r="L5" s="1"/>
      <c r="M5" s="1"/>
    </row>
    <row r="6" spans="1:13" ht="15.75">
      <c r="A6" s="3"/>
      <c r="B6" s="5"/>
      <c r="D6" s="5"/>
      <c r="E6" s="5"/>
      <c r="F6" s="5"/>
      <c r="G6" s="5"/>
      <c r="H6" s="1"/>
      <c r="I6" s="1"/>
      <c r="J6" s="1"/>
      <c r="K6" s="1"/>
      <c r="L6" s="1"/>
      <c r="M6" s="1"/>
    </row>
    <row r="7" spans="1:13" s="8" customFormat="1" ht="45">
      <c r="A7" s="49" t="s">
        <v>6</v>
      </c>
      <c r="B7" s="42" t="s">
        <v>7</v>
      </c>
      <c r="C7" s="49" t="s">
        <v>8</v>
      </c>
      <c r="D7" s="42" t="s">
        <v>20</v>
      </c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  <c r="J7" s="42" t="s">
        <v>26</v>
      </c>
      <c r="K7" s="42" t="s">
        <v>29</v>
      </c>
      <c r="L7" s="42" t="s">
        <v>27</v>
      </c>
      <c r="M7" s="42" t="s">
        <v>28</v>
      </c>
    </row>
    <row r="8" spans="1:13" s="29" customFormat="1" ht="15">
      <c r="A8" s="88" t="str">
        <f>'Race 1'!A10</f>
        <v>Still Festering</v>
      </c>
      <c r="B8" s="88" t="str">
        <f>'Race 1'!B10</f>
        <v>M106</v>
      </c>
      <c r="C8" s="88" t="str">
        <f>'Race 1'!C10</f>
        <v>P. O'Brien et. al</v>
      </c>
      <c r="D8" s="89">
        <f>'Race 1'!N10</f>
        <v>2</v>
      </c>
      <c r="E8" s="89">
        <f>'Race 2'!I10</f>
        <v>1</v>
      </c>
      <c r="F8" s="89">
        <f>'Race 3'!I10</f>
        <v>2</v>
      </c>
      <c r="G8" s="89">
        <f>'Race 4'!I10</f>
        <v>3</v>
      </c>
      <c r="H8" s="89">
        <f>'Race 5'!I10</f>
        <v>1</v>
      </c>
      <c r="I8" s="89">
        <f>'Race 6'!I10</f>
        <v>7</v>
      </c>
      <c r="J8" s="89">
        <f>SUM(D8:I8)</f>
        <v>16</v>
      </c>
      <c r="K8" s="89">
        <v>7</v>
      </c>
      <c r="L8" s="90">
        <f>J8-K8</f>
        <v>9</v>
      </c>
      <c r="M8" s="91">
        <v>1</v>
      </c>
    </row>
    <row r="9" spans="1:13" s="98" customFormat="1" ht="45">
      <c r="A9" s="88" t="str">
        <f>'Race 1'!A11</f>
        <v>League of Extraordinary Gentlemen</v>
      </c>
      <c r="B9" s="88" t="str">
        <f>'Race 1'!B11</f>
        <v>R51</v>
      </c>
      <c r="C9" s="88" t="str">
        <f>'Race 1'!C11</f>
        <v>B. Wilson</v>
      </c>
      <c r="D9" s="89">
        <f>'Race 1'!N11</f>
        <v>7</v>
      </c>
      <c r="E9" s="89">
        <f>'Race 2'!I11</f>
        <v>7</v>
      </c>
      <c r="F9" s="89">
        <f>'Race 3'!I11</f>
        <v>7</v>
      </c>
      <c r="G9" s="89">
        <f>'Race 4'!I11</f>
        <v>7</v>
      </c>
      <c r="H9" s="89">
        <f>'Race 5'!I11</f>
        <v>7</v>
      </c>
      <c r="I9" s="89">
        <f>'Race 6'!I11</f>
        <v>7</v>
      </c>
      <c r="J9" s="96">
        <f aca="true" t="shared" si="0" ref="J9:J22">SUM(D9:I9)</f>
        <v>42</v>
      </c>
      <c r="K9" s="89">
        <v>7</v>
      </c>
      <c r="L9" s="90">
        <f aca="true" t="shared" si="1" ref="L9:L22">J9-K9</f>
        <v>35</v>
      </c>
      <c r="M9" s="97"/>
    </row>
    <row r="10" spans="1:13" s="7" customFormat="1" ht="15">
      <c r="A10" s="88" t="str">
        <f>'Race 1'!A12</f>
        <v>G Major</v>
      </c>
      <c r="B10" s="88">
        <f>'Race 1'!B12</f>
        <v>6866</v>
      </c>
      <c r="C10" s="88" t="str">
        <f>'Race 1'!C12</f>
        <v>R. Tickner</v>
      </c>
      <c r="D10" s="89">
        <f>'Race 1'!N12</f>
        <v>7</v>
      </c>
      <c r="E10" s="89">
        <f>'Race 2'!I12</f>
        <v>7</v>
      </c>
      <c r="F10" s="89">
        <f>'Race 3'!I12</f>
        <v>7</v>
      </c>
      <c r="G10" s="89">
        <f>'Race 4'!I12</f>
        <v>7</v>
      </c>
      <c r="H10" s="89">
        <f>'Race 5'!I12</f>
        <v>7</v>
      </c>
      <c r="I10" s="89">
        <f>'Race 6'!I12</f>
        <v>7</v>
      </c>
      <c r="J10" s="89">
        <f t="shared" si="0"/>
        <v>42</v>
      </c>
      <c r="K10" s="89">
        <v>7</v>
      </c>
      <c r="L10" s="90">
        <f t="shared" si="1"/>
        <v>35</v>
      </c>
      <c r="M10" s="65"/>
    </row>
    <row r="11" spans="1:13" s="7" customFormat="1" ht="15">
      <c r="A11" s="88" t="str">
        <f>'Race 1'!A13</f>
        <v>Pacific Express</v>
      </c>
      <c r="B11" s="88">
        <f>'Race 1'!B13</f>
        <v>5653</v>
      </c>
      <c r="C11" s="88" t="str">
        <f>'Race 1'!C13</f>
        <v>S. Glassock</v>
      </c>
      <c r="D11" s="89">
        <f>'Race 1'!N13</f>
        <v>7</v>
      </c>
      <c r="E11" s="89">
        <f>'Race 2'!I13</f>
        <v>7</v>
      </c>
      <c r="F11" s="89">
        <f>'Race 3'!I13</f>
        <v>7</v>
      </c>
      <c r="G11" s="89">
        <f>'Race 4'!I13</f>
        <v>7</v>
      </c>
      <c r="H11" s="89">
        <f>'Race 5'!I13</f>
        <v>7</v>
      </c>
      <c r="I11" s="89">
        <f>'Race 6'!I13</f>
        <v>7</v>
      </c>
      <c r="J11" s="89">
        <f t="shared" si="0"/>
        <v>42</v>
      </c>
      <c r="K11" s="89">
        <v>7</v>
      </c>
      <c r="L11" s="90">
        <f t="shared" si="1"/>
        <v>35</v>
      </c>
      <c r="M11" s="65"/>
    </row>
    <row r="12" spans="1:13" s="7" customFormat="1" ht="15">
      <c r="A12" s="88" t="str">
        <f>'Race 1'!A14</f>
        <v>One</v>
      </c>
      <c r="B12" s="88">
        <f>'Race 1'!B14</f>
        <v>0</v>
      </c>
      <c r="C12" s="88" t="str">
        <f>'Race 1'!C14</f>
        <v>D. James</v>
      </c>
      <c r="D12" s="89">
        <f>'Race 1'!N14</f>
        <v>7</v>
      </c>
      <c r="E12" s="89">
        <f>'Race 2'!I14</f>
        <v>7</v>
      </c>
      <c r="F12" s="89">
        <f>'Race 3'!I14</f>
        <v>7</v>
      </c>
      <c r="G12" s="89">
        <f>'Race 4'!I14</f>
        <v>4</v>
      </c>
      <c r="H12" s="89">
        <f>'Race 5'!I14</f>
        <v>7</v>
      </c>
      <c r="I12" s="89">
        <f>'Race 6'!I14</f>
        <v>7</v>
      </c>
      <c r="J12" s="89">
        <f t="shared" si="0"/>
        <v>39</v>
      </c>
      <c r="K12" s="89">
        <v>7</v>
      </c>
      <c r="L12" s="90">
        <f t="shared" si="1"/>
        <v>32</v>
      </c>
      <c r="M12" s="65">
        <v>6</v>
      </c>
    </row>
    <row r="13" spans="1:13" s="7" customFormat="1" ht="15">
      <c r="A13" s="88" t="str">
        <f>'Race 1'!A15</f>
        <v>Hot Stuff</v>
      </c>
      <c r="B13" s="88">
        <f>'Race 1'!B15</f>
        <v>610</v>
      </c>
      <c r="C13" s="88" t="str">
        <f>'Race 1'!C15</f>
        <v>J. Shepardson</v>
      </c>
      <c r="D13" s="89">
        <f>'Race 1'!N15</f>
        <v>4</v>
      </c>
      <c r="E13" s="89">
        <f>'Race 2'!I15</f>
        <v>2</v>
      </c>
      <c r="F13" s="89">
        <f>'Race 3'!I15</f>
        <v>7</v>
      </c>
      <c r="G13" s="89">
        <f>'Race 4'!I15</f>
        <v>7</v>
      </c>
      <c r="H13" s="89">
        <f>'Race 5'!I15</f>
        <v>4</v>
      </c>
      <c r="I13" s="89">
        <f>'Race 6'!I15</f>
        <v>7</v>
      </c>
      <c r="J13" s="89">
        <f t="shared" si="0"/>
        <v>31</v>
      </c>
      <c r="K13" s="89">
        <v>7</v>
      </c>
      <c r="L13" s="90">
        <f t="shared" si="1"/>
        <v>24</v>
      </c>
      <c r="M13" s="65">
        <v>4</v>
      </c>
    </row>
    <row r="14" spans="1:13" s="7" customFormat="1" ht="15">
      <c r="A14" s="88" t="str">
        <f>'Race 1'!A16</f>
        <v>Blur</v>
      </c>
      <c r="B14" s="88" t="str">
        <f>'Race 1'!B16</f>
        <v>G301</v>
      </c>
      <c r="C14" s="88" t="str">
        <f>'Race 1'!C16</f>
        <v>G. Levis</v>
      </c>
      <c r="D14" s="89">
        <f>'Race 1'!N16</f>
        <v>7</v>
      </c>
      <c r="E14" s="89">
        <f>'Race 2'!I16</f>
        <v>7</v>
      </c>
      <c r="F14" s="89">
        <f>'Race 3'!I16</f>
        <v>7</v>
      </c>
      <c r="G14" s="89">
        <f>'Race 4'!I16</f>
        <v>7</v>
      </c>
      <c r="H14" s="89">
        <f>'Race 5'!I16</f>
        <v>7</v>
      </c>
      <c r="I14" s="89">
        <f>'Race 6'!I16</f>
        <v>7</v>
      </c>
      <c r="J14" s="89">
        <f t="shared" si="0"/>
        <v>42</v>
      </c>
      <c r="K14" s="89">
        <v>7</v>
      </c>
      <c r="L14" s="90">
        <f t="shared" si="1"/>
        <v>35</v>
      </c>
      <c r="M14" s="65"/>
    </row>
    <row r="15" spans="1:13" s="7" customFormat="1" ht="15">
      <c r="A15" s="88" t="str">
        <f>'Race 1'!A17</f>
        <v>Farrago</v>
      </c>
      <c r="B15" s="88">
        <f>'Race 1'!B17</f>
        <v>1925</v>
      </c>
      <c r="C15" s="88" t="str">
        <f>'Race 1'!C17</f>
        <v>B. Heaton</v>
      </c>
      <c r="D15" s="89">
        <f>'Race 1'!N17</f>
        <v>7</v>
      </c>
      <c r="E15" s="89">
        <f>'Race 2'!I17</f>
        <v>7</v>
      </c>
      <c r="F15" s="89">
        <f>'Race 3'!I17</f>
        <v>7</v>
      </c>
      <c r="G15" s="89">
        <f>'Race 4'!I17</f>
        <v>7</v>
      </c>
      <c r="H15" s="89">
        <f>'Race 5'!I17</f>
        <v>7</v>
      </c>
      <c r="I15" s="89">
        <f>'Race 6'!I17</f>
        <v>7</v>
      </c>
      <c r="J15" s="89">
        <f t="shared" si="0"/>
        <v>42</v>
      </c>
      <c r="K15" s="89">
        <v>7</v>
      </c>
      <c r="L15" s="90">
        <f t="shared" si="1"/>
        <v>35</v>
      </c>
      <c r="M15" s="65"/>
    </row>
    <row r="16" spans="1:13" s="7" customFormat="1" ht="15">
      <c r="A16" s="88" t="str">
        <f>'Race 1'!A18</f>
        <v>Xena Warrior Princess</v>
      </c>
      <c r="B16" s="88">
        <f>'Race 1'!B18</f>
        <v>4655</v>
      </c>
      <c r="C16" s="88" t="str">
        <f>'Race 1'!C18</f>
        <v>C. Howe</v>
      </c>
      <c r="D16" s="89">
        <f>'Race 1'!N18</f>
        <v>7</v>
      </c>
      <c r="E16" s="89">
        <f>'Race 2'!I18</f>
        <v>7</v>
      </c>
      <c r="F16" s="89">
        <f>'Race 3'!I18</f>
        <v>7</v>
      </c>
      <c r="G16" s="89">
        <f>'Race 4'!I18</f>
        <v>7</v>
      </c>
      <c r="H16" s="89">
        <f>'Race 5'!I18</f>
        <v>7</v>
      </c>
      <c r="I16" s="89">
        <f>'Race 6'!I18</f>
        <v>7</v>
      </c>
      <c r="J16" s="89">
        <f t="shared" si="0"/>
        <v>42</v>
      </c>
      <c r="K16" s="89">
        <v>7</v>
      </c>
      <c r="L16" s="90">
        <f t="shared" si="1"/>
        <v>35</v>
      </c>
      <c r="M16" s="65"/>
    </row>
    <row r="17" spans="1:13" s="7" customFormat="1" ht="15">
      <c r="A17" s="88" t="str">
        <f>'Race 1'!A19</f>
        <v>A Fine Balance</v>
      </c>
      <c r="B17" s="88" t="str">
        <f>'Race 1'!B19</f>
        <v>A105</v>
      </c>
      <c r="C17" s="88" t="str">
        <f>'Race 1'!C19</f>
        <v>J. Carlile</v>
      </c>
      <c r="D17" s="89">
        <f>'Race 1'!N19</f>
        <v>7</v>
      </c>
      <c r="E17" s="89">
        <f>'Race 2'!I19</f>
        <v>7</v>
      </c>
      <c r="F17" s="89">
        <f>'Race 3'!I19</f>
        <v>7</v>
      </c>
      <c r="G17" s="89">
        <f>'Race 4'!I19</f>
        <v>7</v>
      </c>
      <c r="H17" s="89">
        <f>'Race 5'!I19</f>
        <v>7</v>
      </c>
      <c r="I17" s="89">
        <f>'Race 6'!I19</f>
        <v>7</v>
      </c>
      <c r="J17" s="89">
        <f t="shared" si="0"/>
        <v>42</v>
      </c>
      <c r="K17" s="89">
        <v>7</v>
      </c>
      <c r="L17" s="90">
        <f t="shared" si="1"/>
        <v>35</v>
      </c>
      <c r="M17" s="65"/>
    </row>
    <row r="18" spans="1:13" s="7" customFormat="1" ht="15">
      <c r="A18" s="88" t="str">
        <f>'Race 1'!A20</f>
        <v>Pink Panther</v>
      </c>
      <c r="B18" s="88">
        <f>'Race 1'!B20</f>
        <v>15</v>
      </c>
      <c r="C18" s="88" t="str">
        <f>'Race 1'!C20</f>
        <v>J. Stanton</v>
      </c>
      <c r="D18" s="89">
        <f>'Race 1'!N20</f>
        <v>7</v>
      </c>
      <c r="E18" s="89">
        <f>'Race 2'!I20</f>
        <v>7</v>
      </c>
      <c r="F18" s="89">
        <f>'Race 3'!I20</f>
        <v>7</v>
      </c>
      <c r="G18" s="89">
        <f>'Race 4'!I20</f>
        <v>7</v>
      </c>
      <c r="H18" s="89">
        <f>'Race 5'!I20</f>
        <v>7</v>
      </c>
      <c r="I18" s="89">
        <f>'Race 6'!I20</f>
        <v>7</v>
      </c>
      <c r="J18" s="89">
        <f t="shared" si="0"/>
        <v>42</v>
      </c>
      <c r="K18" s="89">
        <v>7</v>
      </c>
      <c r="L18" s="90">
        <f t="shared" si="1"/>
        <v>35</v>
      </c>
      <c r="M18" s="65"/>
    </row>
    <row r="19" spans="1:13" s="7" customFormat="1" ht="15">
      <c r="A19" s="88" t="str">
        <f>'Race 1'!A21</f>
        <v>Firefly</v>
      </c>
      <c r="B19" s="88">
        <f>'Race 1'!B21</f>
        <v>2939</v>
      </c>
      <c r="C19" s="88" t="str">
        <f>'Race 1'!C21</f>
        <v>B. Wilson</v>
      </c>
      <c r="D19" s="89">
        <f>'Race 1'!N21</f>
        <v>1</v>
      </c>
      <c r="E19" s="89">
        <f>'Race 2'!I21</f>
        <v>3</v>
      </c>
      <c r="F19" s="89">
        <f>'Race 3'!I21</f>
        <v>7</v>
      </c>
      <c r="G19" s="89">
        <f>'Race 4'!I21</f>
        <v>2</v>
      </c>
      <c r="H19" s="89">
        <f>'Race 5'!I21</f>
        <v>3</v>
      </c>
      <c r="I19" s="89">
        <f>'Race 6'!I21</f>
        <v>7</v>
      </c>
      <c r="J19" s="89">
        <f t="shared" si="0"/>
        <v>23</v>
      </c>
      <c r="K19" s="89">
        <v>7</v>
      </c>
      <c r="L19" s="90">
        <f t="shared" si="1"/>
        <v>16</v>
      </c>
      <c r="M19" s="65">
        <v>2</v>
      </c>
    </row>
    <row r="20" spans="1:13" s="7" customFormat="1" ht="15">
      <c r="A20" s="88" t="str">
        <f>'Race 1'!A22</f>
        <v>Wind Falls</v>
      </c>
      <c r="B20" s="88">
        <f>'Race 1'!B22</f>
        <v>6878</v>
      </c>
      <c r="C20" s="88" t="str">
        <f>'Race 1'!C22</f>
        <v>S. Hume</v>
      </c>
      <c r="D20" s="89">
        <f>'Race 1'!N22</f>
        <v>7</v>
      </c>
      <c r="E20" s="89">
        <f>'Race 2'!I22</f>
        <v>7</v>
      </c>
      <c r="F20" s="89">
        <f>'Race 3'!I22</f>
        <v>7</v>
      </c>
      <c r="G20" s="89">
        <f>'Race 4'!I22</f>
        <v>7</v>
      </c>
      <c r="H20" s="89">
        <f>'Race 5'!I22</f>
        <v>7</v>
      </c>
      <c r="I20" s="89">
        <f>'Race 6'!I22</f>
        <v>7</v>
      </c>
      <c r="J20" s="89">
        <f t="shared" si="0"/>
        <v>42</v>
      </c>
      <c r="K20" s="89">
        <v>7</v>
      </c>
      <c r="L20" s="90">
        <f t="shared" si="1"/>
        <v>35</v>
      </c>
      <c r="M20" s="65"/>
    </row>
    <row r="21" spans="1:13" s="7" customFormat="1" ht="15">
      <c r="A21" s="88" t="str">
        <f>'Race 1'!A23</f>
        <v>The Duchess</v>
      </c>
      <c r="B21" s="88">
        <f>'Race 1'!B23</f>
        <v>7821</v>
      </c>
      <c r="C21" s="88" t="str">
        <f>'Race 1'!C23</f>
        <v>G. Pollock</v>
      </c>
      <c r="D21" s="89">
        <f>'Race 1'!N23</f>
        <v>3</v>
      </c>
      <c r="E21" s="89">
        <f>'Race 2'!I23</f>
        <v>7</v>
      </c>
      <c r="F21" s="89">
        <f>'Race 3'!I23</f>
        <v>1</v>
      </c>
      <c r="G21" s="89">
        <f>'Race 4'!I23</f>
        <v>7</v>
      </c>
      <c r="H21" s="89">
        <f>'Race 5'!I23</f>
        <v>7</v>
      </c>
      <c r="I21" s="89">
        <f>'Race 6'!I23</f>
        <v>7</v>
      </c>
      <c r="J21" s="89">
        <f t="shared" si="0"/>
        <v>32</v>
      </c>
      <c r="K21" s="89">
        <v>7</v>
      </c>
      <c r="L21" s="90">
        <f t="shared" si="1"/>
        <v>25</v>
      </c>
      <c r="M21" s="65">
        <v>5</v>
      </c>
    </row>
    <row r="22" spans="1:13" s="7" customFormat="1" ht="15">
      <c r="A22" s="88" t="str">
        <f>'Race 1'!A24</f>
        <v>Law and Disorder</v>
      </c>
      <c r="B22" s="88">
        <f>'Race 1'!B24</f>
        <v>10</v>
      </c>
      <c r="C22" s="88" t="str">
        <f>'Race 1'!C24</f>
        <v>G. Van Winden</v>
      </c>
      <c r="D22" s="89">
        <f>'Race 1'!N24</f>
        <v>6</v>
      </c>
      <c r="E22" s="89">
        <f>'Race 2'!I24</f>
        <v>4</v>
      </c>
      <c r="F22" s="89">
        <f>'Race 3'!I24</f>
        <v>7</v>
      </c>
      <c r="G22" s="89">
        <f>'Race 4'!I24</f>
        <v>1</v>
      </c>
      <c r="H22" s="89">
        <f>'Race 5'!I24</f>
        <v>2</v>
      </c>
      <c r="I22" s="89">
        <f>'Race 6'!I24</f>
        <v>7</v>
      </c>
      <c r="J22" s="89">
        <f t="shared" si="0"/>
        <v>27</v>
      </c>
      <c r="K22" s="89">
        <v>7</v>
      </c>
      <c r="L22" s="90">
        <f t="shared" si="1"/>
        <v>20</v>
      </c>
      <c r="M22" s="65">
        <v>3</v>
      </c>
    </row>
    <row r="23" spans="1:13" s="7" customFormat="1" ht="15">
      <c r="A23" s="92"/>
      <c r="B23" s="47"/>
      <c r="C23" s="43"/>
      <c r="D23" s="44"/>
      <c r="E23" s="44"/>
      <c r="F23" s="44"/>
      <c r="G23" s="44"/>
      <c r="H23" s="44"/>
      <c r="I23" s="44"/>
      <c r="J23" s="44"/>
      <c r="K23" s="44"/>
      <c r="L23" s="64"/>
      <c r="M23" s="93"/>
    </row>
    <row r="24" spans="1:13" s="7" customFormat="1" ht="15">
      <c r="A24" s="94"/>
      <c r="B24" s="51"/>
      <c r="C24" s="50"/>
      <c r="D24" s="63"/>
      <c r="E24" s="63"/>
      <c r="F24" s="63"/>
      <c r="G24" s="63"/>
      <c r="H24" s="63"/>
      <c r="I24" s="63"/>
      <c r="J24" s="63"/>
      <c r="K24" s="63"/>
      <c r="L24" s="66"/>
      <c r="M24" s="95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97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Bruce Wilson</cp:lastModifiedBy>
  <cp:lastPrinted>2022-05-14T08:24:59Z</cp:lastPrinted>
  <dcterms:created xsi:type="dcterms:W3CDTF">2001-10-28T23:42:10Z</dcterms:created>
  <dcterms:modified xsi:type="dcterms:W3CDTF">2022-07-25T01:45:50Z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7f9010-7f5c-4372-b4e3-91a33ea4ea32_Enabled">
    <vt:lpwstr>true</vt:lpwstr>
  </property>
  <property fmtid="{D5CDD505-2E9C-101B-9397-08002B2CF9AE}" pid="3" name="MSIP_Label_fe7f9010-7f5c-4372-b4e3-91a33ea4ea32_SetDate">
    <vt:lpwstr>2020-07-16T03:41:27Z</vt:lpwstr>
  </property>
  <property fmtid="{D5CDD505-2E9C-101B-9397-08002B2CF9AE}" pid="4" name="MSIP_Label_fe7f9010-7f5c-4372-b4e3-91a33ea4ea32_Method">
    <vt:lpwstr>Standard</vt:lpwstr>
  </property>
  <property fmtid="{D5CDD505-2E9C-101B-9397-08002B2CF9AE}" pid="5" name="MSIP_Label_fe7f9010-7f5c-4372-b4e3-91a33ea4ea32_Name">
    <vt:lpwstr>I - Internal</vt:lpwstr>
  </property>
  <property fmtid="{D5CDD505-2E9C-101B-9397-08002B2CF9AE}" pid="6" name="MSIP_Label_fe7f9010-7f5c-4372-b4e3-91a33ea4ea32_SiteId">
    <vt:lpwstr>bc0c325b-6efc-4ca8-9e46-11b50fe2aab5</vt:lpwstr>
  </property>
  <property fmtid="{D5CDD505-2E9C-101B-9397-08002B2CF9AE}" pid="7" name="MSIP_Label_fe7f9010-7f5c-4372-b4e3-91a33ea4ea32_ActionId">
    <vt:lpwstr>da3340e6-d0c5-4443-a2f9-000049986d8d</vt:lpwstr>
  </property>
  <property fmtid="{D5CDD505-2E9C-101B-9397-08002B2CF9AE}" pid="8" name="MSIP_Label_fe7f9010-7f5c-4372-b4e3-91a33ea4ea32_ContentBits">
    <vt:lpwstr>0</vt:lpwstr>
  </property>
</Properties>
</file>