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775" activeTab="5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<sst xmlns="http://schemas.openxmlformats.org/spreadsheetml/2006/main" count="411" uniqueCount="90">
  <si>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</si>
  <si>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</si>
  <si>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</si>
  <si>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</si>
  <si>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</si>
  <si>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</si>
  <si>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</si>
  <si>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</si>
  <si>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</si>
  <si>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</si>
  <si>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</si>
  <si>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</si>
  <si>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</si>
  <si>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</si>
  <si>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</si>
  <si>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</si>
  <si>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</si>
  <si>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</si>
  <si>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</si>
  <si>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</si>
  <si>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Le Transit Lane</t>
  </si>
  <si>
    <t>Any Excuse</t>
  </si>
  <si>
    <t>T. Ainsworth</t>
  </si>
  <si>
    <t>Van Demon</t>
  </si>
  <si>
    <t>S. Deane</t>
  </si>
  <si>
    <t>Firefly</t>
  </si>
  <si>
    <t>B. Wilson</t>
  </si>
  <si>
    <t>Race 1</t>
  </si>
  <si>
    <t>Race 2</t>
  </si>
  <si>
    <t>Race 3</t>
  </si>
  <si>
    <t>Race 4</t>
  </si>
  <si>
    <t>Race 5</t>
  </si>
  <si>
    <t>Race 6</t>
  </si>
  <si>
    <t>Raw Total</t>
  </si>
  <si>
    <t>Total After Discard</t>
  </si>
  <si>
    <t>Final Position</t>
  </si>
  <si>
    <t>Discard</t>
  </si>
  <si>
    <t>Series Results</t>
  </si>
  <si>
    <t>Pink Panther</t>
  </si>
  <si>
    <t>J. Stanton</t>
  </si>
  <si>
    <t>R51</t>
  </si>
  <si>
    <t>Ass. Starter:</t>
  </si>
  <si>
    <t>Stridor</t>
  </si>
  <si>
    <t>P. Kennedy</t>
  </si>
  <si>
    <t>Handicap</t>
  </si>
  <si>
    <t>Add for Div 3</t>
  </si>
  <si>
    <t>Short Course Factor</t>
  </si>
  <si>
    <t>Handicap 
(un rounded)</t>
  </si>
  <si>
    <t>A105</t>
  </si>
  <si>
    <t>A Fine Balance</t>
  </si>
  <si>
    <t>Axis of Evil</t>
  </si>
  <si>
    <t>AUS 765</t>
  </si>
  <si>
    <t>G. Dempsey</t>
  </si>
  <si>
    <t>C. Howe</t>
  </si>
  <si>
    <t>Special Adjust</t>
  </si>
  <si>
    <t>League of Extraordinary Gentlemen</t>
  </si>
  <si>
    <t>Myuna 111</t>
  </si>
  <si>
    <t>M.Trask</t>
  </si>
  <si>
    <t>Wind Falls</t>
  </si>
  <si>
    <t>S. Hume</t>
  </si>
  <si>
    <t>J. Carlile</t>
  </si>
  <si>
    <t>Blur</t>
  </si>
  <si>
    <t>G301</t>
  </si>
  <si>
    <t>G. Levis</t>
  </si>
  <si>
    <t>S. Glassock</t>
  </si>
  <si>
    <t>Xena Warrior Princess</t>
  </si>
  <si>
    <t>P. O'Brien</t>
  </si>
  <si>
    <t>Pacific Express</t>
  </si>
  <si>
    <t>Farrago</t>
  </si>
  <si>
    <t>B. Heaton</t>
  </si>
  <si>
    <t>M106</t>
  </si>
  <si>
    <t>+1</t>
  </si>
  <si>
    <t>+2</t>
  </si>
  <si>
    <t>W</t>
  </si>
  <si>
    <t>Winter 2016 / 2017</t>
  </si>
  <si>
    <t>Still Festering</t>
  </si>
  <si>
    <t>J. Bradshaw</t>
  </si>
  <si>
    <t>Roustabout</t>
  </si>
  <si>
    <t>R. Widders</t>
  </si>
  <si>
    <t>Base Handicap after Aut Ht 5</t>
  </si>
  <si>
    <t>28.5.2016</t>
  </si>
  <si>
    <t>No Starters</t>
  </si>
  <si>
    <t>11.6.2016</t>
  </si>
  <si>
    <t>P. Nuts</t>
  </si>
  <si>
    <t>25.6.2016</t>
  </si>
  <si>
    <t>9.7.2016</t>
  </si>
  <si>
    <t>Anne</t>
  </si>
  <si>
    <t>DNF</t>
  </si>
  <si>
    <t>23.7.2016</t>
  </si>
  <si>
    <t>No Starters - too cold and windy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</si>
</sst>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 wrapText="1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1" xfId="0" applyNumberFormat="1" applyFont="1" applyFill="1" applyBorder="1" applyAlignment="1" quotePrefix="1">
      <alignment horizontal="center"/>
    </xf>
    <xf numFmtId="21" fontId="4" fillId="1" borderId="11" xfId="0" applyNumberFormat="1" applyFont="1" applyFill="1" applyBorder="1" applyAlignment="1" quotePrefix="1">
      <alignment horizontal="center"/>
    </xf>
    <xf numFmtId="0" fontId="4" fillId="1" borderId="12" xfId="0" applyFont="1" applyFill="1" applyBorder="1" applyAlignment="1">
      <alignment horizontal="center"/>
    </xf>
    <xf numFmtId="45" fontId="4" fillId="0" borderId="14" xfId="0" applyNumberFormat="1" applyFont="1" applyBorder="1" applyAlignment="1">
      <alignment horizontal="center"/>
    </xf>
    <xf numFmtId="21" fontId="4" fillId="0" borderId="14" xfId="0" applyNumberFormat="1" applyFont="1" applyBorder="1" applyAlignment="1">
      <alignment horizontal="center"/>
    </xf>
    <xf numFmtId="45" fontId="4" fillId="1" borderId="14" xfId="0" applyNumberFormat="1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21" fontId="4" fillId="1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2" xfId="0" applyNumberFormat="1" applyFont="1" applyFill="1" applyBorder="1" applyAlignment="1" quotePrefix="1">
      <alignment horizontal="center"/>
    </xf>
    <xf numFmtId="45" fontId="4" fillId="0" borderId="17" xfId="0" applyNumberFormat="1" applyFont="1" applyBorder="1" applyAlignment="1">
      <alignment horizontal="center" wrapText="1"/>
    </xf>
    <xf numFmtId="9" fontId="4" fillId="0" borderId="15" xfId="0" applyNumberFormat="1" applyFont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21" fontId="5" fillId="0" borderId="0" xfId="0" applyNumberFormat="1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45" fontId="4" fillId="0" borderId="15" xfId="0" applyNumberFormat="1" applyFont="1" applyBorder="1" applyAlignment="1" quotePrefix="1">
      <alignment horizontal="center"/>
    </xf>
    <xf numFmtId="45" fontId="4" fillId="0" borderId="15" xfId="0" applyNumberFormat="1" applyFont="1" applyBorder="1" applyAlignment="1">
      <alignment horizontal="center" wrapText="1"/>
    </xf>
    <xf numFmtId="9" fontId="4" fillId="0" borderId="15" xfId="0" applyNumberFormat="1" applyFont="1" applyBorder="1" applyAlignment="1">
      <alignment horizontal="center" wrapText="1"/>
    </xf>
    <xf numFmtId="21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5" fontId="4" fillId="1" borderId="11" xfId="0" applyNumberFormat="1" applyFont="1" applyFill="1" applyBorder="1" applyAlignment="1" quotePrefix="1">
      <alignment horizontal="center" wrapText="1"/>
    </xf>
    <xf numFmtId="21" fontId="4" fillId="1" borderId="11" xfId="0" applyNumberFormat="1" applyFont="1" applyFill="1" applyBorder="1" applyAlignment="1" quotePrefix="1">
      <alignment horizontal="center" wrapText="1"/>
    </xf>
    <xf numFmtId="0" fontId="5" fillId="0" borderId="0" xfId="0" applyFont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NumberFormat="1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5" fontId="4" fillId="0" borderId="15" xfId="0" applyNumberFormat="1" applyFont="1" applyBorder="1" applyAlignment="1">
      <alignment horizontal="center" vertical="center" wrapText="1"/>
    </xf>
    <xf numFmtId="21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/>
    </xf>
    <xf numFmtId="45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/>
    </xf>
    <xf numFmtId="45" fontId="4" fillId="0" borderId="15" xfId="57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4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45" fontId="4" fillId="0" borderId="15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5" fontId="4" fillId="1" borderId="11" xfId="0" applyNumberFormat="1" applyFont="1" applyFill="1" applyBorder="1" applyAlignment="1" quotePrefix="1">
      <alignment horizontal="center" vertical="center"/>
    </xf>
    <xf numFmtId="21" fontId="4" fillId="1" borderId="11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5" fontId="4" fillId="1" borderId="11" xfId="0" applyNumberFormat="1" applyFont="1" applyFill="1" applyBorder="1" applyAlignment="1" quotePrefix="1">
      <alignment horizontal="center" vertical="center" wrapText="1"/>
    </xf>
    <xf numFmtId="21" fontId="4" fillId="0" borderId="19" xfId="0" applyNumberFormat="1" applyFont="1" applyBorder="1" applyAlignment="1">
      <alignment horizontal="center" vertical="center" textRotation="90" wrapText="1"/>
    </xf>
    <xf numFmtId="21" fontId="4" fillId="0" borderId="13" xfId="0" applyNumberFormat="1" applyFont="1" applyBorder="1" applyAlignment="1">
      <alignment horizontal="center" vertical="center" textRotation="90" wrapText="1"/>
    </xf>
    <xf numFmtId="21" fontId="4" fillId="0" borderId="15" xfId="0" applyNumberFormat="1" applyFont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9</xdr:row>
      <xdr:rowOff>285750</xdr:rowOff>
    </xdr:from>
    <xdr:to>
      <xdr:col>4</xdr:col>
      <xdr:colOff>609600</xdr:colOff>
      <xdr:row>11</xdr:row>
      <xdr:rowOff>57150</xdr:rowOff>
    </xdr:to>
    <xdr:pic>
      <xdr:nvPicPr>
        <xdr:cNvPr id="1" name="Picture 1" descr="Content Toddler Free Stock Photo - Public Domain Pictu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828425">
          <a:off x="4276725" y="22098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266700</xdr:rowOff>
    </xdr:from>
    <xdr:to>
      <xdr:col>4</xdr:col>
      <xdr:colOff>752475</xdr:colOff>
      <xdr:row>26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1000" r="20376"/>
        <a:stretch>
          <a:fillRect/>
        </a:stretch>
      </xdr:blipFill>
      <xdr:spPr>
        <a:xfrm>
          <a:off x="4162425" y="52387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23.7109375" style="98" customWidth="1"/>
    <col min="2" max="2" width="11.140625" style="98" customWidth="1"/>
    <col min="3" max="3" width="13.00390625" style="98" customWidth="1"/>
    <col min="4" max="8" width="14.00390625" style="101" hidden="1" customWidth="1"/>
    <col min="9" max="9" width="14.00390625" style="101" customWidth="1"/>
    <col min="10" max="10" width="12.140625" style="102" customWidth="1"/>
    <col min="11" max="11" width="14.57421875" style="103" customWidth="1"/>
    <col min="12" max="12" width="9.140625" style="98" customWidth="1"/>
    <col min="13" max="13" width="13.57421875" style="102" customWidth="1"/>
    <col min="14" max="14" width="12.00390625" style="102" customWidth="1"/>
    <col min="15" max="15" width="11.57421875" style="102" customWidth="1"/>
    <col min="16" max="16" width="11.421875" style="104" customWidth="1"/>
    <col min="17" max="17" width="12.28125" style="102" customWidth="1"/>
    <col min="18" max="18" width="17.7109375" style="98" customWidth="1"/>
    <col min="19" max="19" width="11.140625" style="98" customWidth="1"/>
    <col min="20" max="16384" width="9.140625" style="98" customWidth="1"/>
  </cols>
  <sheetData>
    <row r="1" spans="1:17" ht="15">
      <c r="A1" s="36"/>
      <c r="B1" s="36"/>
      <c r="C1" s="36"/>
      <c r="D1" s="38"/>
      <c r="E1" s="38"/>
      <c r="F1" s="38"/>
      <c r="G1" s="38"/>
      <c r="H1" s="38"/>
      <c r="I1" s="38"/>
      <c r="J1" s="40"/>
      <c r="K1" s="39"/>
      <c r="L1" s="36"/>
      <c r="M1" s="40"/>
      <c r="N1" s="40"/>
      <c r="O1" s="40"/>
      <c r="P1" s="41"/>
      <c r="Q1" s="40"/>
    </row>
    <row r="2" spans="1:17" ht="15">
      <c r="A2" s="36" t="s">
        <v>0</v>
      </c>
      <c r="B2" s="37" t="s">
        <v>74</v>
      </c>
      <c r="C2" s="36"/>
      <c r="D2" s="38"/>
      <c r="E2" s="38"/>
      <c r="F2" s="38"/>
      <c r="G2" s="38"/>
      <c r="H2" s="38"/>
      <c r="I2" s="38"/>
      <c r="J2" s="40"/>
      <c r="K2" s="39"/>
      <c r="L2" s="36"/>
      <c r="M2" s="40"/>
      <c r="N2" s="40"/>
      <c r="O2" s="40"/>
      <c r="P2" s="41"/>
      <c r="Q2" s="40"/>
    </row>
    <row r="3" spans="1:17" ht="15">
      <c r="A3" s="36" t="s">
        <v>1</v>
      </c>
      <c r="B3" s="42">
        <v>1</v>
      </c>
      <c r="C3" s="36"/>
      <c r="D3" s="38"/>
      <c r="E3" s="38"/>
      <c r="F3" s="38"/>
      <c r="G3" s="38"/>
      <c r="H3" s="38"/>
      <c r="I3" s="38"/>
      <c r="J3" s="40"/>
      <c r="K3" s="39"/>
      <c r="L3" s="36"/>
      <c r="M3" s="40"/>
      <c r="N3" s="40"/>
      <c r="O3" s="40"/>
      <c r="P3" s="41"/>
      <c r="Q3" s="40"/>
    </row>
    <row r="4" spans="1:17" ht="15">
      <c r="A4" s="36" t="s">
        <v>2</v>
      </c>
      <c r="B4" s="43" t="s">
        <v>80</v>
      </c>
      <c r="C4" s="43"/>
      <c r="D4" s="38"/>
      <c r="E4" s="38"/>
      <c r="F4" s="38"/>
      <c r="G4" s="38"/>
      <c r="H4" s="38"/>
      <c r="I4" s="38"/>
      <c r="J4" s="40"/>
      <c r="K4" s="39"/>
      <c r="L4" s="36"/>
      <c r="M4" s="40"/>
      <c r="N4" s="40"/>
      <c r="O4" s="37" t="s">
        <v>3</v>
      </c>
      <c r="P4" s="44"/>
      <c r="Q4" s="40"/>
    </row>
    <row r="5" spans="1:17" ht="15">
      <c r="A5" s="36" t="s">
        <v>4</v>
      </c>
      <c r="B5" s="42"/>
      <c r="C5" s="36"/>
      <c r="D5" s="38"/>
      <c r="E5" s="38"/>
      <c r="F5" s="38"/>
      <c r="G5" s="38"/>
      <c r="H5" s="38"/>
      <c r="I5" s="38"/>
      <c r="J5" s="40"/>
      <c r="K5" s="39"/>
      <c r="L5" s="36"/>
      <c r="M5" s="40"/>
      <c r="N5" s="40"/>
      <c r="O5" s="37" t="s">
        <v>41</v>
      </c>
      <c r="P5" s="44"/>
      <c r="Q5" s="40"/>
    </row>
    <row r="6" spans="1:17" ht="15">
      <c r="A6" s="36" t="s">
        <v>5</v>
      </c>
      <c r="B6" s="42"/>
      <c r="C6" s="36"/>
      <c r="D6" s="38"/>
      <c r="E6" s="38"/>
      <c r="F6" s="38"/>
      <c r="G6" s="38"/>
      <c r="H6" s="38"/>
      <c r="I6" s="38"/>
      <c r="J6" s="40"/>
      <c r="K6" s="39"/>
      <c r="L6" s="36"/>
      <c r="M6" s="40"/>
      <c r="N6" s="40"/>
      <c r="O6" s="40"/>
      <c r="P6" s="41"/>
      <c r="Q6" s="40"/>
    </row>
    <row r="7" spans="1:17" ht="15">
      <c r="A7" s="36"/>
      <c r="B7" s="36"/>
      <c r="C7" s="36"/>
      <c r="D7" s="38"/>
      <c r="E7" s="38"/>
      <c r="F7" s="38"/>
      <c r="G7" s="38"/>
      <c r="H7" s="38"/>
      <c r="I7" s="38"/>
      <c r="J7" s="40"/>
      <c r="K7" s="39"/>
      <c r="L7" s="36"/>
      <c r="M7" s="40"/>
      <c r="N7" s="40"/>
      <c r="O7" s="40"/>
      <c r="P7" s="41"/>
      <c r="Q7" s="40"/>
    </row>
    <row r="8" spans="1:17" ht="15">
      <c r="A8" s="99"/>
      <c r="B8" s="36"/>
      <c r="C8" s="36"/>
      <c r="D8" s="38"/>
      <c r="E8" s="38"/>
      <c r="F8" s="38"/>
      <c r="G8" s="38"/>
      <c r="H8" s="38"/>
      <c r="I8" s="38"/>
      <c r="J8" s="40"/>
      <c r="K8" s="39"/>
      <c r="L8" s="36"/>
      <c r="M8" s="40"/>
      <c r="N8" s="40"/>
      <c r="O8" s="40"/>
      <c r="P8" s="41"/>
      <c r="Q8" s="40"/>
    </row>
    <row r="9" spans="1:18" ht="30">
      <c r="A9" s="13" t="s">
        <v>6</v>
      </c>
      <c r="B9" s="14" t="s">
        <v>7</v>
      </c>
      <c r="C9" s="13" t="s">
        <v>8</v>
      </c>
      <c r="D9" s="46" t="s">
        <v>79</v>
      </c>
      <c r="E9" s="46" t="s">
        <v>46</v>
      </c>
      <c r="F9" s="46" t="s">
        <v>45</v>
      </c>
      <c r="G9" s="46" t="s">
        <v>47</v>
      </c>
      <c r="H9" s="46" t="s">
        <v>54</v>
      </c>
      <c r="I9" s="46" t="s">
        <v>44</v>
      </c>
      <c r="J9" s="24" t="s">
        <v>9</v>
      </c>
      <c r="K9" s="14" t="s">
        <v>10</v>
      </c>
      <c r="L9" s="24" t="s">
        <v>11</v>
      </c>
      <c r="M9" s="14" t="s">
        <v>12</v>
      </c>
      <c r="N9" s="14" t="s">
        <v>13</v>
      </c>
      <c r="O9" s="14" t="s">
        <v>14</v>
      </c>
      <c r="P9" s="14" t="s">
        <v>15</v>
      </c>
      <c r="Q9" s="23" t="s">
        <v>16</v>
      </c>
      <c r="R9" s="14" t="s">
        <v>17</v>
      </c>
    </row>
    <row r="10" spans="1:18" s="100" customFormat="1" ht="30">
      <c r="A10" s="90" t="s">
        <v>55</v>
      </c>
      <c r="B10" s="91" t="s">
        <v>40</v>
      </c>
      <c r="C10" s="86" t="s">
        <v>26</v>
      </c>
      <c r="D10" s="97">
        <v>0.001388888888888889</v>
      </c>
      <c r="E10" s="66">
        <v>0.6</v>
      </c>
      <c r="F10" s="65"/>
      <c r="G10" s="65">
        <f aca="true" t="shared" si="0" ref="G10:G27">D10*E10+F10</f>
        <v>0.0008333333333333334</v>
      </c>
      <c r="H10" s="65"/>
      <c r="I10" s="65">
        <v>0.0006944444444444445</v>
      </c>
      <c r="J10" s="118" t="s">
        <v>81</v>
      </c>
      <c r="K10" s="68"/>
      <c r="L10" s="67"/>
      <c r="M10" s="62"/>
      <c r="N10" s="62">
        <v>19</v>
      </c>
      <c r="O10" s="69"/>
      <c r="P10" s="65">
        <v>0.0006944444444444445</v>
      </c>
      <c r="Q10" s="70"/>
      <c r="R10" s="71"/>
    </row>
    <row r="11" spans="1:18" s="100" customFormat="1" ht="15">
      <c r="A11" s="87" t="s">
        <v>75</v>
      </c>
      <c r="B11" s="79" t="s">
        <v>70</v>
      </c>
      <c r="C11" s="88" t="s">
        <v>66</v>
      </c>
      <c r="D11" s="97">
        <v>0</v>
      </c>
      <c r="E11" s="66">
        <v>0.6</v>
      </c>
      <c r="F11" s="80"/>
      <c r="G11" s="65">
        <f t="shared" si="0"/>
        <v>0</v>
      </c>
      <c r="H11" s="80"/>
      <c r="I11" s="80">
        <v>0</v>
      </c>
      <c r="J11" s="119"/>
      <c r="K11" s="82"/>
      <c r="L11" s="81"/>
      <c r="M11" s="79"/>
      <c r="N11" s="62">
        <v>19</v>
      </c>
      <c r="O11" s="83"/>
      <c r="P11" s="80">
        <v>0</v>
      </c>
      <c r="Q11" s="70"/>
      <c r="R11" s="71"/>
    </row>
    <row r="12" spans="1:18" ht="15">
      <c r="A12" s="84" t="s">
        <v>50</v>
      </c>
      <c r="B12" s="89" t="s">
        <v>51</v>
      </c>
      <c r="C12" s="84" t="s">
        <v>52</v>
      </c>
      <c r="D12" s="97">
        <v>0.004861111111111111</v>
      </c>
      <c r="E12" s="47">
        <v>0.6</v>
      </c>
      <c r="F12" s="25"/>
      <c r="G12" s="25">
        <f t="shared" si="0"/>
        <v>0.002916666666666667</v>
      </c>
      <c r="H12" s="25"/>
      <c r="I12" s="25">
        <v>0.002777777777777778</v>
      </c>
      <c r="J12" s="119"/>
      <c r="K12" s="27"/>
      <c r="L12" s="26"/>
      <c r="M12" s="16"/>
      <c r="N12" s="62">
        <v>19</v>
      </c>
      <c r="O12" s="69"/>
      <c r="P12" s="25">
        <v>0.002777777777777778</v>
      </c>
      <c r="Q12" s="28"/>
      <c r="R12" s="29"/>
    </row>
    <row r="13" spans="1:18" ht="15">
      <c r="A13" s="84" t="s">
        <v>23</v>
      </c>
      <c r="B13" s="89">
        <v>7737</v>
      </c>
      <c r="C13" s="84" t="s">
        <v>24</v>
      </c>
      <c r="D13" s="97">
        <v>0.008333333333333333</v>
      </c>
      <c r="E13" s="47">
        <v>0.6</v>
      </c>
      <c r="F13" s="25"/>
      <c r="G13" s="25">
        <f t="shared" si="0"/>
        <v>0.005</v>
      </c>
      <c r="H13" s="25"/>
      <c r="I13" s="25">
        <v>0.004861111111111111</v>
      </c>
      <c r="J13" s="119"/>
      <c r="K13" s="27"/>
      <c r="L13" s="26"/>
      <c r="M13" s="16"/>
      <c r="N13" s="62">
        <v>19</v>
      </c>
      <c r="O13" s="69"/>
      <c r="P13" s="25">
        <v>0.004861111111111111</v>
      </c>
      <c r="Q13" s="28"/>
      <c r="R13" s="29"/>
    </row>
    <row r="14" spans="1:18" ht="15">
      <c r="A14" s="85" t="s">
        <v>56</v>
      </c>
      <c r="B14" s="93">
        <v>2679</v>
      </c>
      <c r="C14" s="85" t="s">
        <v>57</v>
      </c>
      <c r="D14" s="97">
        <v>0.019444444444444445</v>
      </c>
      <c r="E14" s="47">
        <v>0.6</v>
      </c>
      <c r="F14" s="25"/>
      <c r="G14" s="25">
        <f t="shared" si="0"/>
        <v>0.011666666666666667</v>
      </c>
      <c r="H14" s="25"/>
      <c r="I14" s="48">
        <v>0.011805555555555555</v>
      </c>
      <c r="J14" s="119"/>
      <c r="K14" s="18"/>
      <c r="L14" s="26"/>
      <c r="M14" s="17"/>
      <c r="N14" s="62">
        <v>19</v>
      </c>
      <c r="O14" s="69"/>
      <c r="P14" s="48">
        <v>0.011805555555555555</v>
      </c>
      <c r="Q14" s="45"/>
      <c r="R14" s="35"/>
    </row>
    <row r="15" spans="1:18" ht="15">
      <c r="A15" s="84" t="s">
        <v>18</v>
      </c>
      <c r="B15" s="89">
        <v>610</v>
      </c>
      <c r="C15" s="84" t="s">
        <v>19</v>
      </c>
      <c r="D15" s="97">
        <v>0.01875</v>
      </c>
      <c r="E15" s="47">
        <v>0.6</v>
      </c>
      <c r="F15" s="25"/>
      <c r="G15" s="25">
        <f t="shared" si="0"/>
        <v>0.01125</v>
      </c>
      <c r="H15" s="64"/>
      <c r="I15" s="25">
        <v>0.011111111111111112</v>
      </c>
      <c r="J15" s="119"/>
      <c r="K15" s="16"/>
      <c r="L15" s="26"/>
      <c r="M15" s="16"/>
      <c r="N15" s="62">
        <v>19</v>
      </c>
      <c r="O15" s="69"/>
      <c r="P15" s="25">
        <v>0.011111111111111112</v>
      </c>
      <c r="Q15" s="28"/>
      <c r="R15" s="29"/>
    </row>
    <row r="16" spans="1:18" ht="15">
      <c r="A16" s="84" t="s">
        <v>67</v>
      </c>
      <c r="B16" s="89"/>
      <c r="C16" s="88" t="s">
        <v>64</v>
      </c>
      <c r="D16" s="97">
        <v>0.001388888888888889</v>
      </c>
      <c r="E16" s="47">
        <v>0.6</v>
      </c>
      <c r="F16" s="25"/>
      <c r="G16" s="25">
        <f t="shared" si="0"/>
        <v>0.0008333333333333334</v>
      </c>
      <c r="H16" s="25"/>
      <c r="I16" s="25">
        <v>0.0006944444444444445</v>
      </c>
      <c r="J16" s="119"/>
      <c r="K16" s="16"/>
      <c r="L16" s="26"/>
      <c r="M16" s="17"/>
      <c r="N16" s="62">
        <v>19</v>
      </c>
      <c r="O16" s="69"/>
      <c r="P16" s="25">
        <v>0.0006944444444444445</v>
      </c>
      <c r="Q16" s="45"/>
      <c r="R16" s="30"/>
    </row>
    <row r="17" spans="1:18" s="36" customFormat="1" ht="15">
      <c r="A17" s="84" t="s">
        <v>61</v>
      </c>
      <c r="B17" s="89" t="s">
        <v>62</v>
      </c>
      <c r="C17" s="36" t="s">
        <v>63</v>
      </c>
      <c r="D17" s="97">
        <v>0</v>
      </c>
      <c r="E17" s="47">
        <v>0.6</v>
      </c>
      <c r="F17" s="25">
        <v>1.0125</v>
      </c>
      <c r="G17" s="25">
        <f t="shared" si="0"/>
        <v>1.0125</v>
      </c>
      <c r="H17" s="25"/>
      <c r="I17" s="25">
        <v>0.012499999999999999</v>
      </c>
      <c r="J17" s="119"/>
      <c r="K17" s="17"/>
      <c r="L17" s="26"/>
      <c r="M17" s="17"/>
      <c r="N17" s="62">
        <v>19</v>
      </c>
      <c r="O17" s="69"/>
      <c r="P17" s="25">
        <v>0.012499999999999999</v>
      </c>
      <c r="Q17" s="45"/>
      <c r="R17" s="30"/>
    </row>
    <row r="18" spans="1:18" s="36" customFormat="1" ht="15">
      <c r="A18" s="84" t="s">
        <v>38</v>
      </c>
      <c r="B18" s="89">
        <v>15</v>
      </c>
      <c r="C18" s="36" t="s">
        <v>39</v>
      </c>
      <c r="D18" s="97">
        <v>0.009027777777777779</v>
      </c>
      <c r="E18" s="47">
        <v>0.6</v>
      </c>
      <c r="F18" s="25">
        <v>0.5125</v>
      </c>
      <c r="G18" s="25">
        <f t="shared" si="0"/>
        <v>0.5179166666666666</v>
      </c>
      <c r="H18" s="25"/>
      <c r="I18" s="25">
        <v>0.018055555555555557</v>
      </c>
      <c r="J18" s="119"/>
      <c r="K18" s="17"/>
      <c r="L18" s="26"/>
      <c r="M18" s="17"/>
      <c r="N18" s="62">
        <v>19</v>
      </c>
      <c r="O18" s="69"/>
      <c r="P18" s="25">
        <v>0.018055555555555557</v>
      </c>
      <c r="Q18" s="45"/>
      <c r="R18" s="30"/>
    </row>
    <row r="19" spans="1:18" s="36" customFormat="1" ht="15">
      <c r="A19" s="84" t="s">
        <v>49</v>
      </c>
      <c r="B19" s="89" t="s">
        <v>48</v>
      </c>
      <c r="C19" s="36" t="s">
        <v>60</v>
      </c>
      <c r="D19" s="97">
        <v>0.007638888888888889</v>
      </c>
      <c r="E19" s="47">
        <v>0.6</v>
      </c>
      <c r="F19" s="25">
        <v>0.637500000000001</v>
      </c>
      <c r="G19" s="25">
        <f t="shared" si="0"/>
        <v>0.6420833333333343</v>
      </c>
      <c r="H19" s="25"/>
      <c r="I19" s="25">
        <v>0.017361111111111112</v>
      </c>
      <c r="J19" s="119"/>
      <c r="K19" s="17"/>
      <c r="L19" s="26"/>
      <c r="M19" s="17"/>
      <c r="N19" s="62">
        <v>19</v>
      </c>
      <c r="O19" s="69"/>
      <c r="P19" s="25">
        <v>0.017361111111111112</v>
      </c>
      <c r="Q19" s="45"/>
      <c r="R19" s="30"/>
    </row>
    <row r="20" spans="1:18" s="36" customFormat="1" ht="15">
      <c r="A20" s="84" t="s">
        <v>21</v>
      </c>
      <c r="B20" s="89">
        <v>4628</v>
      </c>
      <c r="C20" s="92" t="s">
        <v>22</v>
      </c>
      <c r="D20" s="97">
        <v>0.007638888888888889</v>
      </c>
      <c r="E20" s="47">
        <v>0.6</v>
      </c>
      <c r="F20" s="25">
        <v>0.720833333333333</v>
      </c>
      <c r="G20" s="25">
        <f t="shared" si="0"/>
        <v>0.7254166666666664</v>
      </c>
      <c r="H20" s="25"/>
      <c r="I20" s="25">
        <v>0.017361111111111112</v>
      </c>
      <c r="J20" s="119"/>
      <c r="K20" s="17"/>
      <c r="L20" s="26"/>
      <c r="M20" s="17"/>
      <c r="N20" s="62">
        <v>19</v>
      </c>
      <c r="O20" s="69"/>
      <c r="P20" s="25">
        <v>0.017361111111111112</v>
      </c>
      <c r="Q20" s="45"/>
      <c r="R20" s="30"/>
    </row>
    <row r="21" spans="1:18" s="36" customFormat="1" ht="15">
      <c r="A21" s="84" t="s">
        <v>20</v>
      </c>
      <c r="B21" s="89">
        <v>4613</v>
      </c>
      <c r="C21" s="36" t="s">
        <v>76</v>
      </c>
      <c r="D21" s="97">
        <v>0.010416666666666666</v>
      </c>
      <c r="E21" s="47">
        <v>0.6</v>
      </c>
      <c r="F21" s="25">
        <v>0.845833333333333</v>
      </c>
      <c r="G21" s="25">
        <f t="shared" si="0"/>
        <v>0.852083333333333</v>
      </c>
      <c r="H21" s="25"/>
      <c r="I21" s="25">
        <v>0.01875</v>
      </c>
      <c r="J21" s="119"/>
      <c r="K21" s="17"/>
      <c r="L21" s="26"/>
      <c r="M21" s="17"/>
      <c r="N21" s="62">
        <v>19</v>
      </c>
      <c r="O21" s="69"/>
      <c r="P21" s="25">
        <v>0.01875</v>
      </c>
      <c r="Q21" s="45"/>
      <c r="R21" s="30"/>
    </row>
    <row r="22" spans="1:18" s="36" customFormat="1" ht="15">
      <c r="A22" s="84" t="s">
        <v>42</v>
      </c>
      <c r="B22" s="89">
        <v>5979</v>
      </c>
      <c r="C22" s="36" t="s">
        <v>43</v>
      </c>
      <c r="D22" s="97">
        <v>0.013888888888888888</v>
      </c>
      <c r="E22" s="47">
        <v>0.6</v>
      </c>
      <c r="F22" s="25">
        <v>0.762499999999999</v>
      </c>
      <c r="G22" s="25">
        <f t="shared" si="0"/>
        <v>0.7708333333333323</v>
      </c>
      <c r="H22" s="25"/>
      <c r="I22" s="25">
        <v>0.020833333333333332</v>
      </c>
      <c r="J22" s="119"/>
      <c r="K22" s="17"/>
      <c r="L22" s="26"/>
      <c r="M22" s="17"/>
      <c r="N22" s="62">
        <v>19</v>
      </c>
      <c r="O22" s="69"/>
      <c r="P22" s="25">
        <v>0.020833333333333332</v>
      </c>
      <c r="Q22" s="45"/>
      <c r="R22" s="30"/>
    </row>
    <row r="23" spans="1:18" s="36" customFormat="1" ht="15">
      <c r="A23" s="84" t="s">
        <v>65</v>
      </c>
      <c r="B23" s="89">
        <v>4655</v>
      </c>
      <c r="C23" s="36" t="s">
        <v>53</v>
      </c>
      <c r="D23" s="97">
        <v>0.013888888888888888</v>
      </c>
      <c r="E23" s="47">
        <v>0.6</v>
      </c>
      <c r="F23" s="25">
        <v>0.595833333333334</v>
      </c>
      <c r="G23" s="25">
        <f t="shared" si="0"/>
        <v>0.6041666666666673</v>
      </c>
      <c r="H23" s="64"/>
      <c r="I23" s="25">
        <v>0.020833333333333332</v>
      </c>
      <c r="J23" s="119"/>
      <c r="K23" s="17"/>
      <c r="L23" s="26"/>
      <c r="M23" s="17"/>
      <c r="N23" s="62">
        <v>19</v>
      </c>
      <c r="O23" s="69"/>
      <c r="P23" s="25">
        <v>0.020833333333333332</v>
      </c>
      <c r="Q23" s="45"/>
      <c r="R23" s="30"/>
    </row>
    <row r="24" spans="1:18" s="36" customFormat="1" ht="15">
      <c r="A24" s="84" t="s">
        <v>25</v>
      </c>
      <c r="B24" s="89">
        <v>2939</v>
      </c>
      <c r="C24" s="92" t="s">
        <v>26</v>
      </c>
      <c r="D24" s="97">
        <v>0.011805555555555555</v>
      </c>
      <c r="E24" s="47">
        <v>0.6</v>
      </c>
      <c r="F24" s="25">
        <v>0.804166666666666</v>
      </c>
      <c r="G24" s="25">
        <f t="shared" si="0"/>
        <v>0.8112499999999994</v>
      </c>
      <c r="H24" s="25"/>
      <c r="I24" s="25">
        <v>0.019444444444444445</v>
      </c>
      <c r="J24" s="119"/>
      <c r="K24" s="17"/>
      <c r="L24" s="26"/>
      <c r="M24" s="17"/>
      <c r="N24" s="62">
        <v>19</v>
      </c>
      <c r="O24" s="69"/>
      <c r="P24" s="25">
        <v>0.019444444444444445</v>
      </c>
      <c r="Q24" s="45"/>
      <c r="R24" s="30"/>
    </row>
    <row r="25" spans="1:18" s="36" customFormat="1" ht="15">
      <c r="A25" s="84" t="s">
        <v>58</v>
      </c>
      <c r="B25" s="89">
        <v>6878</v>
      </c>
      <c r="C25" s="36" t="s">
        <v>59</v>
      </c>
      <c r="D25" s="97">
        <v>0.016666666666666666</v>
      </c>
      <c r="E25" s="47">
        <v>0.6</v>
      </c>
      <c r="F25" s="25">
        <v>0.929166666666666</v>
      </c>
      <c r="G25" s="25">
        <f t="shared" si="0"/>
        <v>0.939166666666666</v>
      </c>
      <c r="H25" s="25"/>
      <c r="I25" s="25">
        <v>0.022222222222222223</v>
      </c>
      <c r="J25" s="119"/>
      <c r="K25" s="17"/>
      <c r="L25" s="26"/>
      <c r="M25" s="17"/>
      <c r="N25" s="62">
        <v>19</v>
      </c>
      <c r="O25" s="69"/>
      <c r="P25" s="25">
        <v>0.022222222222222223</v>
      </c>
      <c r="Q25" s="45"/>
      <c r="R25" s="30"/>
    </row>
    <row r="26" spans="1:18" s="36" customFormat="1" ht="15">
      <c r="A26" s="84" t="s">
        <v>68</v>
      </c>
      <c r="B26" s="89">
        <v>1925</v>
      </c>
      <c r="C26" s="84" t="s">
        <v>69</v>
      </c>
      <c r="D26" s="97">
        <v>0.0006944444444444445</v>
      </c>
      <c r="E26" s="47">
        <v>0.6</v>
      </c>
      <c r="F26" s="25">
        <v>0.887499999999999</v>
      </c>
      <c r="G26" s="25">
        <f t="shared" si="0"/>
        <v>0.8879166666666656</v>
      </c>
      <c r="H26" s="64"/>
      <c r="I26" s="25">
        <v>0.013194444444444444</v>
      </c>
      <c r="J26" s="119"/>
      <c r="K26" s="17"/>
      <c r="L26" s="26"/>
      <c r="M26" s="17"/>
      <c r="N26" s="62">
        <v>19</v>
      </c>
      <c r="O26" s="69"/>
      <c r="P26" s="25">
        <v>0.013194444444444444</v>
      </c>
      <c r="Q26" s="45"/>
      <c r="R26" s="30"/>
    </row>
    <row r="27" spans="1:18" s="36" customFormat="1" ht="15">
      <c r="A27" s="84" t="s">
        <v>77</v>
      </c>
      <c r="B27" s="89">
        <v>2393</v>
      </c>
      <c r="C27" s="84" t="s">
        <v>78</v>
      </c>
      <c r="D27" s="97">
        <v>0</v>
      </c>
      <c r="E27" s="47">
        <v>0.6</v>
      </c>
      <c r="F27" s="25">
        <v>0.929166666666666</v>
      </c>
      <c r="G27" s="25">
        <f t="shared" si="0"/>
        <v>0.929166666666666</v>
      </c>
      <c r="H27" s="25"/>
      <c r="I27" s="25">
        <v>0.012499999999999999</v>
      </c>
      <c r="J27" s="120"/>
      <c r="K27" s="17"/>
      <c r="L27" s="26"/>
      <c r="M27" s="17"/>
      <c r="N27" s="62">
        <v>19</v>
      </c>
      <c r="O27" s="69"/>
      <c r="P27" s="25">
        <v>0.012499999999999999</v>
      </c>
      <c r="Q27" s="45"/>
      <c r="R27" s="30"/>
    </row>
    <row r="28" spans="1:18" ht="15">
      <c r="A28" s="84"/>
      <c r="B28" s="89"/>
      <c r="C28" s="84"/>
      <c r="D28" s="95"/>
      <c r="E28" s="96"/>
      <c r="F28" s="48"/>
      <c r="G28" s="48"/>
      <c r="H28" s="48"/>
      <c r="I28" s="48"/>
      <c r="J28" s="94"/>
      <c r="K28" s="16"/>
      <c r="L28" s="94"/>
      <c r="M28" s="16"/>
      <c r="N28" s="62"/>
      <c r="O28" s="62"/>
      <c r="P28" s="48"/>
      <c r="Q28" s="45"/>
      <c r="R28" s="30"/>
    </row>
    <row r="29" spans="1:18" ht="15">
      <c r="A29" s="84"/>
      <c r="B29" s="89"/>
      <c r="C29" s="84"/>
      <c r="D29" s="95"/>
      <c r="E29" s="96"/>
      <c r="F29" s="48"/>
      <c r="G29" s="48"/>
      <c r="H29" s="48"/>
      <c r="I29" s="48"/>
      <c r="J29" s="94"/>
      <c r="K29" s="16"/>
      <c r="L29" s="94"/>
      <c r="M29" s="16"/>
      <c r="N29" s="62"/>
      <c r="O29" s="62"/>
      <c r="P29" s="48"/>
      <c r="Q29" s="45"/>
      <c r="R29" s="30"/>
    </row>
    <row r="30" spans="1:18" ht="15">
      <c r="A30" s="84"/>
      <c r="B30" s="89"/>
      <c r="C30" s="84"/>
      <c r="D30" s="95"/>
      <c r="E30" s="96"/>
      <c r="F30" s="48"/>
      <c r="G30" s="48"/>
      <c r="H30" s="48"/>
      <c r="I30" s="48"/>
      <c r="J30" s="94"/>
      <c r="K30" s="16"/>
      <c r="L30" s="94"/>
      <c r="M30" s="16"/>
      <c r="N30" s="62"/>
      <c r="O30" s="62"/>
      <c r="P30" s="48"/>
      <c r="Q30" s="45"/>
      <c r="R30" s="30"/>
    </row>
    <row r="31" spans="1:18" ht="15">
      <c r="A31" s="21"/>
      <c r="B31" s="105"/>
      <c r="C31" s="21"/>
      <c r="D31" s="21"/>
      <c r="E31" s="31"/>
      <c r="F31" s="31"/>
      <c r="G31" s="31"/>
      <c r="H31" s="31"/>
      <c r="I31" s="31"/>
      <c r="J31" s="32"/>
      <c r="K31" s="22"/>
      <c r="L31" s="32"/>
      <c r="M31" s="22"/>
      <c r="N31" s="22"/>
      <c r="O31" s="22"/>
      <c r="P31" s="31"/>
      <c r="Q31" s="33"/>
      <c r="R31" s="34"/>
    </row>
  </sheetData>
  <sheetProtection/>
  <mergeCells count="1">
    <mergeCell ref="J10:J27"/>
  </mergeCells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H37" sqref="H37"/>
    </sheetView>
  </sheetViews>
  <sheetFormatPr defaultColWidth="9.140625" defaultRowHeight="12.75"/>
  <cols>
    <col min="1" max="1" width="23.7109375" style="0" customWidth="1"/>
    <col min="2" max="2" width="11.140625" style="0" customWidth="1"/>
    <col min="3" max="3" width="13.00390625" style="0" customWidth="1"/>
    <col min="4" max="4" width="14.00390625" style="8" customWidth="1"/>
    <col min="5" max="5" width="12.140625" style="6" customWidth="1"/>
    <col min="6" max="6" width="14.57421875" style="49" customWidth="1"/>
    <col min="8" max="8" width="13.57421875" style="6" customWidth="1"/>
    <col min="9" max="9" width="12.00390625" style="6" customWidth="1"/>
    <col min="10" max="10" width="11.57421875" style="6" customWidth="1"/>
    <col min="11" max="11" width="11.421875" style="9" customWidth="1"/>
    <col min="12" max="12" width="12.28125" style="6" customWidth="1"/>
    <col min="13" max="13" width="17.7109375" style="0" customWidth="1"/>
    <col min="14" max="14" width="11.140625" style="0" customWidth="1"/>
  </cols>
  <sheetData>
    <row r="1" spans="1:12" ht="15.75">
      <c r="A1" s="3"/>
      <c r="B1" s="3"/>
      <c r="C1" s="3"/>
      <c r="D1" s="7"/>
      <c r="E1" s="5"/>
      <c r="F1"/>
      <c r="G1" s="3"/>
      <c r="H1" s="5"/>
      <c r="I1" s="5"/>
      <c r="J1" s="5"/>
      <c r="K1" s="12"/>
      <c r="L1" s="5"/>
    </row>
    <row r="2" spans="1:12" s="15" customFormat="1" ht="15">
      <c r="A2" s="36" t="s">
        <v>0</v>
      </c>
      <c r="B2" s="37" t="s">
        <v>74</v>
      </c>
      <c r="C2" s="36"/>
      <c r="D2"/>
      <c r="E2"/>
      <c r="F2"/>
      <c r="G2" s="36"/>
      <c r="H2"/>
      <c r="I2"/>
      <c r="J2"/>
      <c r="K2"/>
      <c r="L2"/>
    </row>
    <row r="3" spans="1:12" s="15" customFormat="1" ht="15">
      <c r="A3" s="36" t="s">
        <v>1</v>
      </c>
      <c r="B3" s="40">
        <v>2</v>
      </c>
      <c r="C3" s="36"/>
      <c r="D3"/>
      <c r="E3"/>
      <c r="F3"/>
      <c r="G3" s="36"/>
      <c r="H3"/>
      <c r="I3"/>
      <c r="J3"/>
      <c r="K3"/>
      <c r="L3"/>
    </row>
    <row r="4" spans="1:12" s="15" customFormat="1" ht="15">
      <c r="A4" s="36" t="s">
        <v>2</v>
      </c>
      <c r="B4" s="40" t="s">
        <v>82</v>
      </c>
      <c r="C4"/>
      <c r="D4"/>
      <c r="E4"/>
      <c r="F4"/>
      <c r="G4" s="36"/>
      <c r="H4"/>
      <c r="I4"/>
      <c r="J4" s="37" t="s">
        <v>3</v>
      </c>
      <c r="K4" s="37" t="s">
        <v>83</v>
      </c>
      <c r="L4"/>
    </row>
    <row r="5" spans="1:12" s="15" customFormat="1" ht="15">
      <c r="A5" s="36" t="s">
        <v>4</v>
      </c>
      <c r="B5" s="40">
        <v>4</v>
      </c>
      <c r="C5" s="36"/>
      <c r="D5"/>
      <c r="E5"/>
      <c r="F5"/>
      <c r="G5" s="36"/>
      <c r="H5"/>
      <c r="I5"/>
      <c r="J5" s="37" t="s">
        <v>41</v>
      </c>
      <c r="K5"/>
      <c r="L5"/>
    </row>
    <row r="6" spans="1:12" s="15" customFormat="1" ht="15">
      <c r="A6" s="36" t="s">
        <v>5</v>
      </c>
      <c r="B6" s="40" t="s">
        <v>73</v>
      </c>
      <c r="C6" s="36"/>
      <c r="D6"/>
      <c r="E6"/>
      <c r="F6"/>
      <c r="G6" s="36"/>
      <c r="H6"/>
      <c r="I6"/>
      <c r="J6"/>
      <c r="K6"/>
      <c r="L6"/>
    </row>
    <row r="7" spans="1:12" s="15" customFormat="1" ht="15">
      <c r="A7" s="36"/>
      <c r="B7" s="36"/>
      <c r="C7" s="36"/>
      <c r="D7"/>
      <c r="E7"/>
      <c r="F7"/>
      <c r="G7" s="36"/>
      <c r="H7"/>
      <c r="I7"/>
      <c r="J7"/>
      <c r="K7"/>
      <c r="L7"/>
    </row>
    <row r="8" spans="1:12" ht="15.75">
      <c r="A8" s="4"/>
      <c r="B8" s="3"/>
      <c r="C8" s="3"/>
      <c r="D8" s="7"/>
      <c r="E8" s="5"/>
      <c r="F8"/>
      <c r="G8" s="3"/>
      <c r="H8" s="5"/>
      <c r="I8" s="5"/>
      <c r="J8" s="5"/>
      <c r="K8" s="12"/>
      <c r="L8" s="5"/>
    </row>
    <row r="9" spans="1:13" s="15" customFormat="1" ht="30">
      <c r="A9" s="13" t="s">
        <v>6</v>
      </c>
      <c r="B9" s="14" t="s">
        <v>7</v>
      </c>
      <c r="C9" s="13" t="s">
        <v>8</v>
      </c>
      <c r="D9" s="13" t="s">
        <v>44</v>
      </c>
      <c r="E9" s="24" t="s">
        <v>9</v>
      </c>
      <c r="F9" s="14" t="s">
        <v>10</v>
      </c>
      <c r="G9" s="2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23" t="s">
        <v>16</v>
      </c>
      <c r="M9" s="14" t="s">
        <v>17</v>
      </c>
    </row>
    <row r="10" spans="1:13" s="111" customFormat="1" ht="30">
      <c r="A10" s="87" t="s">
        <v>55</v>
      </c>
      <c r="B10" s="89" t="s">
        <v>40</v>
      </c>
      <c r="C10" s="88" t="s">
        <v>26</v>
      </c>
      <c r="D10" s="106">
        <v>0.0006944444444444445</v>
      </c>
      <c r="E10" s="107"/>
      <c r="F10" s="108"/>
      <c r="G10" s="81"/>
      <c r="H10" s="89"/>
      <c r="I10" s="79">
        <v>19</v>
      </c>
      <c r="J10" s="83">
        <f>SUM(Total!D8:E8)</f>
        <v>38</v>
      </c>
      <c r="K10" s="106">
        <v>0.0006944444444444445</v>
      </c>
      <c r="L10" s="109"/>
      <c r="M10" s="110"/>
    </row>
    <row r="11" spans="1:13" s="72" customFormat="1" ht="15">
      <c r="A11" s="84" t="s">
        <v>75</v>
      </c>
      <c r="B11" s="16" t="s">
        <v>70</v>
      </c>
      <c r="C11" s="84" t="s">
        <v>66</v>
      </c>
      <c r="D11" s="25">
        <v>0</v>
      </c>
      <c r="E11" s="26">
        <v>0.10428240740740741</v>
      </c>
      <c r="F11" s="27">
        <v>1</v>
      </c>
      <c r="G11" s="81">
        <f>E11-D11</f>
        <v>0.10428240740740741</v>
      </c>
      <c r="H11" s="16">
        <v>1</v>
      </c>
      <c r="I11" s="62">
        <v>1</v>
      </c>
      <c r="J11" s="69">
        <f>SUM(Total!D9:E9)</f>
        <v>20</v>
      </c>
      <c r="K11" s="25">
        <v>0</v>
      </c>
      <c r="L11" s="28"/>
      <c r="M11" s="71"/>
    </row>
    <row r="12" spans="1:13" s="15" customFormat="1" ht="15">
      <c r="A12" s="84" t="s">
        <v>50</v>
      </c>
      <c r="B12" s="16" t="s">
        <v>51</v>
      </c>
      <c r="C12" s="84" t="s">
        <v>52</v>
      </c>
      <c r="D12" s="25">
        <v>0.002777777777777778</v>
      </c>
      <c r="E12" s="26"/>
      <c r="F12" s="27"/>
      <c r="G12" s="81"/>
      <c r="H12" s="16"/>
      <c r="I12" s="62">
        <v>19</v>
      </c>
      <c r="J12" s="69">
        <f>SUM(Total!D10:E10)</f>
        <v>38</v>
      </c>
      <c r="K12" s="25">
        <v>0.002777777777777778</v>
      </c>
      <c r="L12" s="28"/>
      <c r="M12" s="29"/>
    </row>
    <row r="13" spans="1:13" s="15" customFormat="1" ht="15">
      <c r="A13" s="84" t="s">
        <v>23</v>
      </c>
      <c r="B13" s="16">
        <v>7737</v>
      </c>
      <c r="C13" s="84" t="s">
        <v>24</v>
      </c>
      <c r="D13" s="25">
        <v>0.004861111111111111</v>
      </c>
      <c r="E13" s="26"/>
      <c r="F13" s="27"/>
      <c r="G13" s="81"/>
      <c r="H13" s="16"/>
      <c r="I13" s="62">
        <v>19</v>
      </c>
      <c r="J13" s="69">
        <f>SUM(Total!D11:E11)</f>
        <v>38</v>
      </c>
      <c r="K13" s="25">
        <v>0.004861111111111111</v>
      </c>
      <c r="L13" s="28"/>
      <c r="M13" s="29"/>
    </row>
    <row r="14" spans="1:13" s="15" customFormat="1" ht="15">
      <c r="A14" s="84" t="s">
        <v>56</v>
      </c>
      <c r="B14" s="16">
        <v>2679</v>
      </c>
      <c r="C14" s="84" t="s">
        <v>57</v>
      </c>
      <c r="D14" s="25">
        <v>0.011805555555555555</v>
      </c>
      <c r="E14" s="26"/>
      <c r="F14" s="27"/>
      <c r="G14" s="81"/>
      <c r="H14" s="16"/>
      <c r="I14" s="62">
        <v>19</v>
      </c>
      <c r="J14" s="69">
        <f>SUM(Total!D12:E12)</f>
        <v>38</v>
      </c>
      <c r="K14" s="25">
        <v>0.011805555555555555</v>
      </c>
      <c r="L14" s="28"/>
      <c r="M14" s="35"/>
    </row>
    <row r="15" spans="1:13" s="15" customFormat="1" ht="15">
      <c r="A15" s="84" t="s">
        <v>18</v>
      </c>
      <c r="B15" s="16">
        <v>610</v>
      </c>
      <c r="C15" s="84" t="s">
        <v>19</v>
      </c>
      <c r="D15" s="25">
        <v>0.011111111111111112</v>
      </c>
      <c r="E15" s="26"/>
      <c r="F15" s="27"/>
      <c r="G15" s="81"/>
      <c r="H15" s="16"/>
      <c r="I15" s="62">
        <v>19</v>
      </c>
      <c r="J15" s="69">
        <f>SUM(Total!D13:E13)</f>
        <v>38</v>
      </c>
      <c r="K15" s="25">
        <v>0.011111111111111112</v>
      </c>
      <c r="L15" s="28"/>
      <c r="M15" s="29"/>
    </row>
    <row r="16" spans="1:13" s="15" customFormat="1" ht="15">
      <c r="A16" s="84" t="s">
        <v>67</v>
      </c>
      <c r="B16" s="16"/>
      <c r="C16" s="84" t="s">
        <v>64</v>
      </c>
      <c r="D16" s="25">
        <v>0.0006944444444444445</v>
      </c>
      <c r="E16" s="26"/>
      <c r="F16" s="27"/>
      <c r="G16" s="81"/>
      <c r="H16" s="16"/>
      <c r="I16" s="62">
        <v>19</v>
      </c>
      <c r="J16" s="69">
        <f>SUM(Total!D14:E14)</f>
        <v>38</v>
      </c>
      <c r="K16" s="25">
        <v>0.0006944444444444445</v>
      </c>
      <c r="L16" s="28"/>
      <c r="M16" s="30"/>
    </row>
    <row r="17" spans="1:13" s="15" customFormat="1" ht="15">
      <c r="A17" s="84" t="s">
        <v>61</v>
      </c>
      <c r="B17" s="16" t="s">
        <v>62</v>
      </c>
      <c r="C17" s="84" t="s">
        <v>63</v>
      </c>
      <c r="D17" s="25">
        <v>0.012499999999999999</v>
      </c>
      <c r="E17" s="26"/>
      <c r="F17" s="27"/>
      <c r="G17" s="81"/>
      <c r="H17" s="16"/>
      <c r="I17" s="62">
        <v>19</v>
      </c>
      <c r="J17" s="69">
        <f>SUM(Total!D15:E15)</f>
        <v>38</v>
      </c>
      <c r="K17" s="25">
        <v>0.012499999999999999</v>
      </c>
      <c r="L17" s="28"/>
      <c r="M17" s="30"/>
    </row>
    <row r="18" spans="1:13" s="15" customFormat="1" ht="15">
      <c r="A18" s="84" t="s">
        <v>38</v>
      </c>
      <c r="B18" s="16">
        <v>15</v>
      </c>
      <c r="C18" s="84" t="s">
        <v>39</v>
      </c>
      <c r="D18" s="25">
        <v>0.018055555555555557</v>
      </c>
      <c r="E18" s="26"/>
      <c r="F18" s="27"/>
      <c r="G18" s="81"/>
      <c r="H18" s="16"/>
      <c r="I18" s="62">
        <v>19</v>
      </c>
      <c r="J18" s="69">
        <f>SUM(Total!D16:E16)</f>
        <v>38</v>
      </c>
      <c r="K18" s="25">
        <v>0.018055555555555557</v>
      </c>
      <c r="L18" s="28"/>
      <c r="M18" s="30"/>
    </row>
    <row r="19" spans="1:13" s="15" customFormat="1" ht="15">
      <c r="A19" s="84" t="s">
        <v>49</v>
      </c>
      <c r="B19" s="16" t="s">
        <v>48</v>
      </c>
      <c r="C19" s="84" t="s">
        <v>60</v>
      </c>
      <c r="D19" s="25">
        <v>0.017361111111111112</v>
      </c>
      <c r="E19" s="26"/>
      <c r="F19" s="27"/>
      <c r="G19" s="81"/>
      <c r="H19" s="16"/>
      <c r="I19" s="62">
        <v>19</v>
      </c>
      <c r="J19" s="69">
        <f>SUM(Total!D17:E17)</f>
        <v>38</v>
      </c>
      <c r="K19" s="25">
        <v>0.017361111111111112</v>
      </c>
      <c r="L19" s="28"/>
      <c r="M19" s="30"/>
    </row>
    <row r="20" spans="1:13" s="15" customFormat="1" ht="15">
      <c r="A20" s="84" t="s">
        <v>21</v>
      </c>
      <c r="B20" s="16">
        <v>4628</v>
      </c>
      <c r="C20" s="84" t="s">
        <v>22</v>
      </c>
      <c r="D20" s="25">
        <v>0.017361111111111112</v>
      </c>
      <c r="E20" s="26"/>
      <c r="F20" s="27"/>
      <c r="G20" s="81"/>
      <c r="H20" s="16"/>
      <c r="I20" s="62">
        <v>19</v>
      </c>
      <c r="J20" s="69">
        <f>SUM(Total!D18:E18)</f>
        <v>38</v>
      </c>
      <c r="K20" s="25">
        <v>0.017361111111111112</v>
      </c>
      <c r="L20" s="28"/>
      <c r="M20" s="30"/>
    </row>
    <row r="21" spans="1:13" s="15" customFormat="1" ht="15">
      <c r="A21" s="84" t="s">
        <v>20</v>
      </c>
      <c r="B21" s="16">
        <v>4613</v>
      </c>
      <c r="C21" s="84" t="s">
        <v>76</v>
      </c>
      <c r="D21" s="25">
        <v>0.01875</v>
      </c>
      <c r="E21" s="26"/>
      <c r="F21" s="27"/>
      <c r="G21" s="81"/>
      <c r="H21" s="16"/>
      <c r="I21" s="62">
        <v>19</v>
      </c>
      <c r="J21" s="69">
        <f>SUM(Total!D19:E19)</f>
        <v>38</v>
      </c>
      <c r="K21" s="25">
        <v>0.01875</v>
      </c>
      <c r="L21" s="28"/>
      <c r="M21" s="30"/>
    </row>
    <row r="22" spans="1:13" s="15" customFormat="1" ht="15">
      <c r="A22" s="84" t="s">
        <v>42</v>
      </c>
      <c r="B22" s="16">
        <v>5979</v>
      </c>
      <c r="C22" s="84" t="s">
        <v>43</v>
      </c>
      <c r="D22" s="25">
        <v>0.020833333333333332</v>
      </c>
      <c r="E22" s="26"/>
      <c r="F22" s="27"/>
      <c r="G22" s="81"/>
      <c r="H22" s="16"/>
      <c r="I22" s="62">
        <v>19</v>
      </c>
      <c r="J22" s="69">
        <f>SUM(Total!D20:E20)</f>
        <v>38</v>
      </c>
      <c r="K22" s="25">
        <v>0.020833333333333332</v>
      </c>
      <c r="L22" s="28"/>
      <c r="M22" s="30"/>
    </row>
    <row r="23" spans="1:13" s="15" customFormat="1" ht="15">
      <c r="A23" s="84" t="s">
        <v>65</v>
      </c>
      <c r="B23" s="16">
        <v>4655</v>
      </c>
      <c r="C23" s="84" t="s">
        <v>53</v>
      </c>
      <c r="D23" s="25">
        <v>0.020833333333333332</v>
      </c>
      <c r="E23" s="26"/>
      <c r="F23" s="27"/>
      <c r="G23" s="81"/>
      <c r="H23" s="16"/>
      <c r="I23" s="62">
        <v>19</v>
      </c>
      <c r="J23" s="69">
        <f>SUM(Total!D21:E21)</f>
        <v>38</v>
      </c>
      <c r="K23" s="25">
        <v>0.020833333333333332</v>
      </c>
      <c r="L23" s="28"/>
      <c r="M23" s="30"/>
    </row>
    <row r="24" spans="1:13" s="15" customFormat="1" ht="15">
      <c r="A24" s="84" t="s">
        <v>25</v>
      </c>
      <c r="B24" s="16">
        <v>2939</v>
      </c>
      <c r="C24" s="84" t="s">
        <v>26</v>
      </c>
      <c r="D24" s="25">
        <v>0.019444444444444445</v>
      </c>
      <c r="E24" s="26"/>
      <c r="F24" s="27"/>
      <c r="G24" s="81"/>
      <c r="H24" s="16"/>
      <c r="I24" s="62">
        <v>19</v>
      </c>
      <c r="J24" s="69">
        <f>SUM(Total!D22:E22)</f>
        <v>38</v>
      </c>
      <c r="K24" s="25">
        <v>0.019444444444444445</v>
      </c>
      <c r="L24" s="28"/>
      <c r="M24" s="30"/>
    </row>
    <row r="25" spans="1:13" s="15" customFormat="1" ht="15">
      <c r="A25" s="84" t="s">
        <v>58</v>
      </c>
      <c r="B25" s="16">
        <v>6878</v>
      </c>
      <c r="C25" s="84" t="s">
        <v>59</v>
      </c>
      <c r="D25" s="25">
        <v>0.022222222222222223</v>
      </c>
      <c r="E25" s="26">
        <v>0.13671296296296295</v>
      </c>
      <c r="F25" s="27">
        <v>3</v>
      </c>
      <c r="G25" s="81">
        <f>E25-D25</f>
        <v>0.11449074074074073</v>
      </c>
      <c r="H25" s="16">
        <v>3</v>
      </c>
      <c r="I25" s="62">
        <v>3</v>
      </c>
      <c r="J25" s="69">
        <f>SUM(Total!D23:E23)</f>
        <v>22</v>
      </c>
      <c r="K25" s="25">
        <v>0.02361111111111111</v>
      </c>
      <c r="L25" s="28" t="s">
        <v>72</v>
      </c>
      <c r="M25" s="30"/>
    </row>
    <row r="26" spans="1:13" s="15" customFormat="1" ht="15">
      <c r="A26" s="84" t="s">
        <v>68</v>
      </c>
      <c r="B26" s="16">
        <v>1925</v>
      </c>
      <c r="C26" s="84" t="s">
        <v>69</v>
      </c>
      <c r="D26" s="25">
        <v>0.013194444444444444</v>
      </c>
      <c r="E26" s="26">
        <v>0.11990740740740741</v>
      </c>
      <c r="F26" s="27">
        <v>2</v>
      </c>
      <c r="G26" s="81">
        <f>E26-D26</f>
        <v>0.10671296296296297</v>
      </c>
      <c r="H26" s="16">
        <v>2</v>
      </c>
      <c r="I26" s="62">
        <v>2</v>
      </c>
      <c r="J26" s="69">
        <f>SUM(Total!D24:E24)</f>
        <v>21</v>
      </c>
      <c r="K26" s="25">
        <v>0.013888888888888888</v>
      </c>
      <c r="L26" s="28" t="s">
        <v>71</v>
      </c>
      <c r="M26" s="30"/>
    </row>
    <row r="27" spans="1:13" s="15" customFormat="1" ht="15">
      <c r="A27" s="84" t="s">
        <v>77</v>
      </c>
      <c r="B27" s="16">
        <v>2393</v>
      </c>
      <c r="C27" s="84" t="s">
        <v>78</v>
      </c>
      <c r="D27" s="25">
        <v>0.012499999999999999</v>
      </c>
      <c r="E27" s="26"/>
      <c r="F27" s="27"/>
      <c r="G27" s="81"/>
      <c r="H27" s="16"/>
      <c r="I27" s="62">
        <v>19</v>
      </c>
      <c r="J27" s="69">
        <f>SUM(Total!D25:E25)</f>
        <v>38</v>
      </c>
      <c r="K27" s="25">
        <v>0.012499999999999999</v>
      </c>
      <c r="L27" s="28"/>
      <c r="M27" s="30"/>
    </row>
    <row r="28" spans="1:13" s="15" customFormat="1" ht="15">
      <c r="A28" s="84"/>
      <c r="B28" s="16"/>
      <c r="C28" s="84"/>
      <c r="D28" s="25"/>
      <c r="E28" s="26"/>
      <c r="F28" s="27"/>
      <c r="G28" s="81"/>
      <c r="H28" s="16"/>
      <c r="I28" s="62"/>
      <c r="J28" s="69"/>
      <c r="K28" s="25"/>
      <c r="L28" s="28"/>
      <c r="M28" s="30"/>
    </row>
    <row r="29" spans="1:13" s="15" customFormat="1" ht="15">
      <c r="A29" s="84"/>
      <c r="B29" s="16"/>
      <c r="C29" s="84"/>
      <c r="D29" s="25"/>
      <c r="E29" s="26"/>
      <c r="F29" s="27"/>
      <c r="G29" s="81"/>
      <c r="H29" s="16"/>
      <c r="I29" s="62"/>
      <c r="J29" s="69"/>
      <c r="K29" s="25"/>
      <c r="L29" s="28"/>
      <c r="M29" s="30"/>
    </row>
    <row r="30" spans="1:13" s="15" customFormat="1" ht="15">
      <c r="A30" s="84"/>
      <c r="B30" s="16"/>
      <c r="C30" s="84"/>
      <c r="D30" s="25"/>
      <c r="E30" s="26"/>
      <c r="F30" s="27"/>
      <c r="G30" s="81"/>
      <c r="H30" s="16"/>
      <c r="I30" s="62"/>
      <c r="J30" s="69"/>
      <c r="K30" s="25"/>
      <c r="L30" s="28"/>
      <c r="M30" s="30"/>
    </row>
    <row r="31" spans="1:13" s="15" customFormat="1" ht="15">
      <c r="A31" s="21"/>
      <c r="B31" s="22"/>
      <c r="C31" s="21"/>
      <c r="D31" s="31"/>
      <c r="E31" s="32"/>
      <c r="F31" s="22"/>
      <c r="G31" s="32"/>
      <c r="H31" s="22"/>
      <c r="I31" s="22"/>
      <c r="J31" s="22"/>
      <c r="K31" s="31"/>
      <c r="L31" s="33"/>
      <c r="M31" s="3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E10" sqref="E10:E28"/>
    </sheetView>
  </sheetViews>
  <sheetFormatPr defaultColWidth="9.140625" defaultRowHeight="12.75"/>
  <cols>
    <col min="1" max="1" width="23.7109375" style="0" customWidth="1"/>
    <col min="2" max="2" width="11.140625" style="0" customWidth="1"/>
    <col min="3" max="3" width="13.00390625" style="0" customWidth="1"/>
    <col min="4" max="4" width="14.00390625" style="8" customWidth="1"/>
    <col min="5" max="5" width="12.140625" style="6" customWidth="1"/>
    <col min="6" max="6" width="14.57421875" style="49" customWidth="1"/>
    <col min="8" max="8" width="13.57421875" style="6" customWidth="1"/>
    <col min="9" max="9" width="12.00390625" style="6" customWidth="1"/>
    <col min="10" max="10" width="11.57421875" style="6" customWidth="1"/>
    <col min="11" max="11" width="11.421875" style="9" customWidth="1"/>
    <col min="12" max="12" width="12.28125" style="6" customWidth="1"/>
    <col min="13" max="13" width="17.7109375" style="0" customWidth="1"/>
    <col min="14" max="14" width="11.140625" style="0" customWidth="1"/>
  </cols>
  <sheetData>
    <row r="1" spans="1:12" ht="15.75">
      <c r="A1" s="3"/>
      <c r="B1" s="3"/>
      <c r="C1" s="3"/>
      <c r="D1" s="7"/>
      <c r="E1" s="5"/>
      <c r="F1"/>
      <c r="G1" s="3"/>
      <c r="H1" s="5"/>
      <c r="I1" s="5"/>
      <c r="J1" s="5"/>
      <c r="K1" s="12"/>
      <c r="L1" s="5"/>
    </row>
    <row r="2" spans="1:12" s="15" customFormat="1" ht="15">
      <c r="A2" s="36" t="s">
        <v>0</v>
      </c>
      <c r="B2" s="37" t="s">
        <v>74</v>
      </c>
      <c r="C2" s="36"/>
      <c r="D2"/>
      <c r="E2"/>
      <c r="F2"/>
      <c r="G2" s="36"/>
      <c r="H2"/>
      <c r="I2"/>
      <c r="J2"/>
      <c r="K2"/>
      <c r="L2"/>
    </row>
    <row r="3" spans="1:12" s="15" customFormat="1" ht="15">
      <c r="A3" s="36" t="s">
        <v>1</v>
      </c>
      <c r="B3" s="40">
        <v>3</v>
      </c>
      <c r="C3" s="36"/>
      <c r="D3"/>
      <c r="E3"/>
      <c r="F3"/>
      <c r="G3" s="36"/>
      <c r="H3"/>
      <c r="I3"/>
      <c r="J3"/>
      <c r="K3"/>
      <c r="L3"/>
    </row>
    <row r="4" spans="1:12" s="15" customFormat="1" ht="15">
      <c r="A4" s="36" t="s">
        <v>2</v>
      </c>
      <c r="B4" s="40" t="s">
        <v>84</v>
      </c>
      <c r="C4"/>
      <c r="D4"/>
      <c r="E4"/>
      <c r="F4"/>
      <c r="G4" s="36"/>
      <c r="H4"/>
      <c r="I4"/>
      <c r="J4" s="37" t="s">
        <v>3</v>
      </c>
      <c r="K4" s="37" t="s">
        <v>83</v>
      </c>
      <c r="L4"/>
    </row>
    <row r="5" spans="1:12" s="15" customFormat="1" ht="15">
      <c r="A5" s="36" t="s">
        <v>4</v>
      </c>
      <c r="B5" s="40">
        <v>4</v>
      </c>
      <c r="C5" s="36"/>
      <c r="D5"/>
      <c r="E5"/>
      <c r="F5"/>
      <c r="G5" s="36"/>
      <c r="H5"/>
      <c r="I5"/>
      <c r="J5" s="37" t="s">
        <v>41</v>
      </c>
      <c r="K5"/>
      <c r="L5"/>
    </row>
    <row r="6" spans="1:12" s="15" customFormat="1" ht="15">
      <c r="A6" s="36" t="s">
        <v>5</v>
      </c>
      <c r="B6" s="40" t="s">
        <v>73</v>
      </c>
      <c r="C6" s="36"/>
      <c r="D6"/>
      <c r="E6"/>
      <c r="F6"/>
      <c r="G6" s="36"/>
      <c r="H6"/>
      <c r="I6"/>
      <c r="J6"/>
      <c r="K6"/>
      <c r="L6"/>
    </row>
    <row r="7" spans="1:12" s="15" customFormat="1" ht="15">
      <c r="A7" s="36"/>
      <c r="B7" s="36"/>
      <c r="C7" s="36"/>
      <c r="D7"/>
      <c r="E7"/>
      <c r="F7"/>
      <c r="G7" s="36"/>
      <c r="H7"/>
      <c r="I7"/>
      <c r="J7"/>
      <c r="K7"/>
      <c r="L7"/>
    </row>
    <row r="8" spans="1:12" ht="15.75">
      <c r="A8" s="4"/>
      <c r="B8" s="3"/>
      <c r="C8" s="3"/>
      <c r="D8" s="7"/>
      <c r="E8" s="5"/>
      <c r="F8"/>
      <c r="G8" s="3"/>
      <c r="H8" s="5"/>
      <c r="I8" s="5"/>
      <c r="J8" s="5"/>
      <c r="K8" s="12"/>
      <c r="L8" s="5"/>
    </row>
    <row r="9" spans="1:13" s="15" customFormat="1" ht="30">
      <c r="A9" s="13" t="s">
        <v>6</v>
      </c>
      <c r="B9" s="14" t="s">
        <v>7</v>
      </c>
      <c r="C9" s="13" t="s">
        <v>8</v>
      </c>
      <c r="D9" s="13" t="s">
        <v>44</v>
      </c>
      <c r="E9" s="24" t="s">
        <v>9</v>
      </c>
      <c r="F9" s="14" t="s">
        <v>10</v>
      </c>
      <c r="G9" s="2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23" t="s">
        <v>16</v>
      </c>
      <c r="M9" s="14" t="s">
        <v>17</v>
      </c>
    </row>
    <row r="10" spans="1:13" s="111" customFormat="1" ht="30">
      <c r="A10" s="112" t="s">
        <v>55</v>
      </c>
      <c r="B10" s="113" t="s">
        <v>40</v>
      </c>
      <c r="C10" s="115" t="s">
        <v>26</v>
      </c>
      <c r="D10" s="80">
        <v>0.0006944444444444445</v>
      </c>
      <c r="E10" s="81"/>
      <c r="F10" s="82"/>
      <c r="G10" s="81"/>
      <c r="H10" s="79"/>
      <c r="I10" s="79">
        <v>19</v>
      </c>
      <c r="J10" s="83">
        <f>SUM(Total!D8:F8)</f>
        <v>57</v>
      </c>
      <c r="K10" s="80">
        <v>0.0006944444444444445</v>
      </c>
      <c r="L10" s="117"/>
      <c r="M10" s="110"/>
    </row>
    <row r="11" spans="1:13" s="72" customFormat="1" ht="15">
      <c r="A11" s="87" t="s">
        <v>75</v>
      </c>
      <c r="B11" s="79" t="s">
        <v>70</v>
      </c>
      <c r="C11" s="116" t="s">
        <v>66</v>
      </c>
      <c r="D11" s="65">
        <v>0</v>
      </c>
      <c r="E11" s="67">
        <v>0.10444444444444445</v>
      </c>
      <c r="F11" s="68">
        <v>1</v>
      </c>
      <c r="G11" s="67">
        <f>E11-D11</f>
        <v>0.10444444444444445</v>
      </c>
      <c r="H11" s="62">
        <v>1</v>
      </c>
      <c r="I11" s="62">
        <v>1</v>
      </c>
      <c r="J11" s="69">
        <f>SUM(Total!D9:F9)</f>
        <v>21</v>
      </c>
      <c r="K11" s="65">
        <v>0</v>
      </c>
      <c r="L11" s="70"/>
      <c r="M11" s="71"/>
    </row>
    <row r="12" spans="1:13" s="15" customFormat="1" ht="15">
      <c r="A12" s="87" t="s">
        <v>50</v>
      </c>
      <c r="B12" s="79" t="s">
        <v>51</v>
      </c>
      <c r="C12" s="116" t="s">
        <v>52</v>
      </c>
      <c r="D12" s="65">
        <v>0.002777777777777778</v>
      </c>
      <c r="E12" s="67"/>
      <c r="F12" s="68"/>
      <c r="G12" s="67"/>
      <c r="H12" s="62"/>
      <c r="I12" s="62">
        <v>19</v>
      </c>
      <c r="J12" s="69">
        <f>SUM(Total!D10:F10)</f>
        <v>57</v>
      </c>
      <c r="K12" s="65">
        <v>0.002777777777777778</v>
      </c>
      <c r="L12" s="70"/>
      <c r="M12" s="29"/>
    </row>
    <row r="13" spans="1:13" s="15" customFormat="1" ht="15">
      <c r="A13" s="87" t="s">
        <v>23</v>
      </c>
      <c r="B13" s="79">
        <v>7737</v>
      </c>
      <c r="C13" s="116" t="s">
        <v>24</v>
      </c>
      <c r="D13" s="65">
        <v>0.004861111111111111</v>
      </c>
      <c r="E13" s="67"/>
      <c r="F13" s="68"/>
      <c r="G13" s="67"/>
      <c r="H13" s="62"/>
      <c r="I13" s="62">
        <v>19</v>
      </c>
      <c r="J13" s="69">
        <f>SUM(Total!D11:F11)</f>
        <v>57</v>
      </c>
      <c r="K13" s="65">
        <v>0.004861111111111111</v>
      </c>
      <c r="L13" s="70"/>
      <c r="M13" s="29"/>
    </row>
    <row r="14" spans="1:13" s="15" customFormat="1" ht="15">
      <c r="A14" s="87" t="s">
        <v>56</v>
      </c>
      <c r="B14" s="79">
        <v>2679</v>
      </c>
      <c r="C14" s="116" t="s">
        <v>57</v>
      </c>
      <c r="D14" s="65">
        <v>0.011805555555555555</v>
      </c>
      <c r="E14" s="67"/>
      <c r="F14" s="68"/>
      <c r="G14" s="67"/>
      <c r="H14" s="62"/>
      <c r="I14" s="62">
        <v>19</v>
      </c>
      <c r="J14" s="69">
        <f>SUM(Total!D12:F12)</f>
        <v>57</v>
      </c>
      <c r="K14" s="65">
        <v>0.011805555555555555</v>
      </c>
      <c r="L14" s="70"/>
      <c r="M14" s="35"/>
    </row>
    <row r="15" spans="1:13" s="15" customFormat="1" ht="15">
      <c r="A15" s="87" t="s">
        <v>18</v>
      </c>
      <c r="B15" s="79">
        <v>610</v>
      </c>
      <c r="C15" s="116" t="s">
        <v>19</v>
      </c>
      <c r="D15" s="65">
        <v>0.011111111111111112</v>
      </c>
      <c r="E15" s="67"/>
      <c r="F15" s="68"/>
      <c r="G15" s="67"/>
      <c r="H15" s="62"/>
      <c r="I15" s="62">
        <v>19</v>
      </c>
      <c r="J15" s="69">
        <f>SUM(Total!D13:F13)</f>
        <v>57</v>
      </c>
      <c r="K15" s="65">
        <v>0.011111111111111112</v>
      </c>
      <c r="L15" s="70"/>
      <c r="M15" s="29"/>
    </row>
    <row r="16" spans="1:13" s="15" customFormat="1" ht="15">
      <c r="A16" s="87" t="s">
        <v>67</v>
      </c>
      <c r="B16" s="79"/>
      <c r="C16" s="116" t="s">
        <v>64</v>
      </c>
      <c r="D16" s="65">
        <v>0.0006944444444444445</v>
      </c>
      <c r="E16" s="67"/>
      <c r="F16" s="68"/>
      <c r="G16" s="67"/>
      <c r="H16" s="62"/>
      <c r="I16" s="62">
        <v>19</v>
      </c>
      <c r="J16" s="69">
        <f>SUM(Total!D14:F14)</f>
        <v>57</v>
      </c>
      <c r="K16" s="65">
        <v>0.0006944444444444445</v>
      </c>
      <c r="L16" s="70"/>
      <c r="M16" s="30"/>
    </row>
    <row r="17" spans="1:13" s="15" customFormat="1" ht="15">
      <c r="A17" s="87" t="s">
        <v>61</v>
      </c>
      <c r="B17" s="79" t="s">
        <v>62</v>
      </c>
      <c r="C17" s="116" t="s">
        <v>63</v>
      </c>
      <c r="D17" s="65">
        <v>0.012499999999999999</v>
      </c>
      <c r="E17" s="67"/>
      <c r="F17" s="68"/>
      <c r="G17" s="67"/>
      <c r="H17" s="62"/>
      <c r="I17" s="62">
        <v>19</v>
      </c>
      <c r="J17" s="69">
        <f>SUM(Total!D15:F15)</f>
        <v>57</v>
      </c>
      <c r="K17" s="65">
        <v>0.012499999999999999</v>
      </c>
      <c r="L17" s="70"/>
      <c r="M17" s="30"/>
    </row>
    <row r="18" spans="1:13" s="15" customFormat="1" ht="15">
      <c r="A18" s="87" t="s">
        <v>38</v>
      </c>
      <c r="B18" s="79">
        <v>15</v>
      </c>
      <c r="C18" s="116" t="s">
        <v>39</v>
      </c>
      <c r="D18" s="65">
        <v>0.018055555555555557</v>
      </c>
      <c r="E18" s="67"/>
      <c r="F18" s="68"/>
      <c r="G18" s="67"/>
      <c r="H18" s="62"/>
      <c r="I18" s="62">
        <v>19</v>
      </c>
      <c r="J18" s="69">
        <f>SUM(Total!D16:F16)</f>
        <v>57</v>
      </c>
      <c r="K18" s="65">
        <v>0.018055555555555557</v>
      </c>
      <c r="L18" s="70"/>
      <c r="M18" s="30"/>
    </row>
    <row r="19" spans="1:13" s="15" customFormat="1" ht="15">
      <c r="A19" s="87" t="s">
        <v>49</v>
      </c>
      <c r="B19" s="79" t="s">
        <v>48</v>
      </c>
      <c r="C19" s="116" t="s">
        <v>60</v>
      </c>
      <c r="D19" s="65">
        <v>0.017361111111111112</v>
      </c>
      <c r="E19" s="67"/>
      <c r="F19" s="68"/>
      <c r="G19" s="67"/>
      <c r="H19" s="62"/>
      <c r="I19" s="62">
        <v>19</v>
      </c>
      <c r="J19" s="69">
        <f>SUM(Total!D17:F17)</f>
        <v>57</v>
      </c>
      <c r="K19" s="65">
        <v>0.017361111111111112</v>
      </c>
      <c r="L19" s="70"/>
      <c r="M19" s="30"/>
    </row>
    <row r="20" spans="1:13" s="15" customFormat="1" ht="15">
      <c r="A20" s="87" t="s">
        <v>21</v>
      </c>
      <c r="B20" s="79">
        <v>4628</v>
      </c>
      <c r="C20" s="116" t="s">
        <v>22</v>
      </c>
      <c r="D20" s="65">
        <v>0.017361111111111112</v>
      </c>
      <c r="E20" s="67"/>
      <c r="F20" s="68"/>
      <c r="G20" s="67"/>
      <c r="H20" s="62"/>
      <c r="I20" s="62">
        <v>19</v>
      </c>
      <c r="J20" s="69">
        <f>SUM(Total!D18:F18)</f>
        <v>57</v>
      </c>
      <c r="K20" s="65">
        <v>0.017361111111111112</v>
      </c>
      <c r="L20" s="70"/>
      <c r="M20" s="30"/>
    </row>
    <row r="21" spans="1:13" s="15" customFormat="1" ht="15">
      <c r="A21" s="87" t="s">
        <v>20</v>
      </c>
      <c r="B21" s="79">
        <v>4613</v>
      </c>
      <c r="C21" s="116" t="s">
        <v>76</v>
      </c>
      <c r="D21" s="65">
        <v>0.01875</v>
      </c>
      <c r="E21" s="67"/>
      <c r="F21" s="68"/>
      <c r="G21" s="67"/>
      <c r="H21" s="62"/>
      <c r="I21" s="62">
        <v>19</v>
      </c>
      <c r="J21" s="69">
        <f>SUM(Total!D19:F19)</f>
        <v>57</v>
      </c>
      <c r="K21" s="65">
        <v>0.01875</v>
      </c>
      <c r="L21" s="70"/>
      <c r="M21" s="30"/>
    </row>
    <row r="22" spans="1:13" s="15" customFormat="1" ht="15">
      <c r="A22" s="87" t="s">
        <v>42</v>
      </c>
      <c r="B22" s="79">
        <v>5979</v>
      </c>
      <c r="C22" s="116" t="s">
        <v>43</v>
      </c>
      <c r="D22" s="65">
        <v>0.020833333333333332</v>
      </c>
      <c r="E22" s="67"/>
      <c r="F22" s="68"/>
      <c r="G22" s="67"/>
      <c r="H22" s="62"/>
      <c r="I22" s="62">
        <v>19</v>
      </c>
      <c r="J22" s="69">
        <f>SUM(Total!D20:F20)</f>
        <v>57</v>
      </c>
      <c r="K22" s="65">
        <v>0.020833333333333332</v>
      </c>
      <c r="L22" s="70"/>
      <c r="M22" s="30"/>
    </row>
    <row r="23" spans="1:13" s="15" customFormat="1" ht="15">
      <c r="A23" s="87" t="s">
        <v>65</v>
      </c>
      <c r="B23" s="79">
        <v>4655</v>
      </c>
      <c r="C23" s="116" t="s">
        <v>53</v>
      </c>
      <c r="D23" s="65">
        <v>0.020833333333333332</v>
      </c>
      <c r="E23" s="67"/>
      <c r="F23" s="68"/>
      <c r="G23" s="67"/>
      <c r="H23" s="62"/>
      <c r="I23" s="62">
        <v>19</v>
      </c>
      <c r="J23" s="69">
        <f>SUM(Total!D21:F21)</f>
        <v>57</v>
      </c>
      <c r="K23" s="65">
        <v>0.020833333333333332</v>
      </c>
      <c r="L23" s="70"/>
      <c r="M23" s="30"/>
    </row>
    <row r="24" spans="1:13" s="15" customFormat="1" ht="15">
      <c r="A24" s="87" t="s">
        <v>25</v>
      </c>
      <c r="B24" s="79">
        <v>2939</v>
      </c>
      <c r="C24" s="116" t="s">
        <v>26</v>
      </c>
      <c r="D24" s="65">
        <v>0.019444444444444445</v>
      </c>
      <c r="E24" s="67"/>
      <c r="F24" s="68"/>
      <c r="G24" s="67"/>
      <c r="H24" s="62"/>
      <c r="I24" s="62">
        <v>19</v>
      </c>
      <c r="J24" s="69">
        <f>SUM(Total!D22:F22)</f>
        <v>57</v>
      </c>
      <c r="K24" s="65">
        <v>0.019444444444444445</v>
      </c>
      <c r="L24" s="70"/>
      <c r="M24" s="30"/>
    </row>
    <row r="25" spans="1:13" s="15" customFormat="1" ht="15">
      <c r="A25" s="87" t="s">
        <v>58</v>
      </c>
      <c r="B25" s="79">
        <v>6878</v>
      </c>
      <c r="C25" s="116" t="s">
        <v>59</v>
      </c>
      <c r="D25" s="65">
        <v>0.02361111111111111</v>
      </c>
      <c r="E25" s="67"/>
      <c r="F25" s="68"/>
      <c r="G25" s="67"/>
      <c r="H25" s="62"/>
      <c r="I25" s="62">
        <v>19</v>
      </c>
      <c r="J25" s="69">
        <f>SUM(Total!D23:F23)</f>
        <v>41</v>
      </c>
      <c r="K25" s="65">
        <v>0.02361111111111111</v>
      </c>
      <c r="L25" s="70"/>
      <c r="M25" s="30"/>
    </row>
    <row r="26" spans="1:13" s="15" customFormat="1" ht="15">
      <c r="A26" s="87" t="s">
        <v>68</v>
      </c>
      <c r="B26" s="79">
        <v>1925</v>
      </c>
      <c r="C26" s="116" t="s">
        <v>69</v>
      </c>
      <c r="D26" s="65">
        <v>0.013888888888888888</v>
      </c>
      <c r="E26" s="67">
        <v>0.12177083333333333</v>
      </c>
      <c r="F26" s="68">
        <v>2</v>
      </c>
      <c r="G26" s="67">
        <f>E26-D26</f>
        <v>0.10788194444444443</v>
      </c>
      <c r="H26" s="62">
        <v>2</v>
      </c>
      <c r="I26" s="62">
        <v>2</v>
      </c>
      <c r="J26" s="69">
        <f>SUM(Total!D24:F24)</f>
        <v>23</v>
      </c>
      <c r="K26" s="65">
        <v>0.014583333333333332</v>
      </c>
      <c r="L26" s="70" t="s">
        <v>71</v>
      </c>
      <c r="M26" s="30"/>
    </row>
    <row r="27" spans="1:13" s="15" customFormat="1" ht="15">
      <c r="A27" s="87" t="s">
        <v>77</v>
      </c>
      <c r="B27" s="79">
        <v>2393</v>
      </c>
      <c r="C27" s="116" t="s">
        <v>78</v>
      </c>
      <c r="D27" s="65">
        <v>0.012499999999999999</v>
      </c>
      <c r="E27" s="67"/>
      <c r="F27" s="68"/>
      <c r="G27" s="67"/>
      <c r="H27" s="62"/>
      <c r="I27" s="62">
        <v>19</v>
      </c>
      <c r="J27" s="69">
        <f>SUM(Total!D25:F25)</f>
        <v>57</v>
      </c>
      <c r="K27" s="65">
        <v>0.012499999999999999</v>
      </c>
      <c r="L27" s="70"/>
      <c r="M27" s="30"/>
    </row>
    <row r="28" spans="1:13" s="15" customFormat="1" ht="15">
      <c r="A28" s="87"/>
      <c r="B28" s="79"/>
      <c r="C28" s="114"/>
      <c r="D28" s="65"/>
      <c r="E28" s="67"/>
      <c r="F28" s="68"/>
      <c r="G28" s="67"/>
      <c r="H28" s="62"/>
      <c r="I28" s="62"/>
      <c r="J28" s="69"/>
      <c r="K28" s="65"/>
      <c r="L28" s="70"/>
      <c r="M28" s="30"/>
    </row>
    <row r="29" spans="1:13" s="15" customFormat="1" ht="15">
      <c r="A29" s="87"/>
      <c r="B29" s="79"/>
      <c r="C29" s="114"/>
      <c r="D29" s="65"/>
      <c r="E29" s="67"/>
      <c r="F29" s="68"/>
      <c r="G29" s="67"/>
      <c r="H29" s="62"/>
      <c r="I29" s="62"/>
      <c r="J29" s="69"/>
      <c r="K29" s="65"/>
      <c r="L29" s="70"/>
      <c r="M29" s="30"/>
    </row>
    <row r="30" spans="1:13" s="15" customFormat="1" ht="15">
      <c r="A30" s="87"/>
      <c r="B30" s="79"/>
      <c r="C30" s="114"/>
      <c r="D30" s="65"/>
      <c r="E30" s="67"/>
      <c r="F30" s="68"/>
      <c r="G30" s="67"/>
      <c r="H30" s="62"/>
      <c r="I30" s="62"/>
      <c r="J30" s="69"/>
      <c r="K30" s="65"/>
      <c r="L30" s="70"/>
      <c r="M30" s="30"/>
    </row>
    <row r="31" spans="1:13" s="15" customFormat="1" ht="15">
      <c r="A31" s="21"/>
      <c r="B31" s="22"/>
      <c r="C31" s="21"/>
      <c r="D31" s="31"/>
      <c r="E31" s="32"/>
      <c r="F31" s="22"/>
      <c r="G31" s="32"/>
      <c r="H31" s="22"/>
      <c r="I31" s="22"/>
      <c r="J31" s="22"/>
      <c r="K31" s="31"/>
      <c r="L31" s="33"/>
      <c r="M31" s="3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0">
      <selection activeCell="C6" sqref="C6"/>
    </sheetView>
  </sheetViews>
  <sheetFormatPr defaultColWidth="9.140625" defaultRowHeight="12.75"/>
  <cols>
    <col min="1" max="1" width="23.7109375" style="0" customWidth="1"/>
    <col min="2" max="2" width="11.140625" style="0" customWidth="1"/>
    <col min="3" max="3" width="13.00390625" style="0" customWidth="1"/>
    <col min="4" max="4" width="14.00390625" style="8" customWidth="1"/>
    <col min="5" max="5" width="12.140625" style="6" customWidth="1"/>
    <col min="6" max="6" width="14.57421875" style="49" customWidth="1"/>
    <col min="8" max="8" width="13.57421875" style="6" customWidth="1"/>
    <col min="9" max="9" width="12.00390625" style="6" customWidth="1"/>
    <col min="10" max="10" width="11.57421875" style="6" customWidth="1"/>
    <col min="11" max="11" width="11.421875" style="9" customWidth="1"/>
    <col min="12" max="12" width="12.28125" style="6" customWidth="1"/>
    <col min="13" max="13" width="17.7109375" style="0" customWidth="1"/>
    <col min="14" max="14" width="11.140625" style="0" customWidth="1"/>
  </cols>
  <sheetData>
    <row r="1" spans="1:12" ht="15.75">
      <c r="A1" s="3"/>
      <c r="B1" s="3"/>
      <c r="C1" s="3"/>
      <c r="D1" s="7"/>
      <c r="E1" s="5"/>
      <c r="F1"/>
      <c r="G1" s="3"/>
      <c r="H1" s="5"/>
      <c r="I1" s="5"/>
      <c r="J1" s="5"/>
      <c r="K1" s="12"/>
      <c r="L1" s="5"/>
    </row>
    <row r="2" spans="1:12" s="15" customFormat="1" ht="15">
      <c r="A2" s="36" t="s">
        <v>0</v>
      </c>
      <c r="B2" s="37" t="s">
        <v>74</v>
      </c>
      <c r="C2" s="36"/>
      <c r="D2"/>
      <c r="E2"/>
      <c r="F2"/>
      <c r="G2" s="36"/>
      <c r="H2"/>
      <c r="I2"/>
      <c r="J2"/>
      <c r="K2"/>
      <c r="L2"/>
    </row>
    <row r="3" spans="1:12" s="15" customFormat="1" ht="15">
      <c r="A3" s="36" t="s">
        <v>1</v>
      </c>
      <c r="B3" s="40">
        <v>4</v>
      </c>
      <c r="C3" s="36"/>
      <c r="D3"/>
      <c r="E3"/>
      <c r="F3"/>
      <c r="G3" s="36"/>
      <c r="H3"/>
      <c r="I3"/>
      <c r="J3"/>
      <c r="K3"/>
      <c r="L3"/>
    </row>
    <row r="4" spans="1:12" s="15" customFormat="1" ht="15">
      <c r="A4" s="36" t="s">
        <v>2</v>
      </c>
      <c r="B4" s="40" t="s">
        <v>85</v>
      </c>
      <c r="C4"/>
      <c r="D4"/>
      <c r="E4"/>
      <c r="F4"/>
      <c r="G4" s="36"/>
      <c r="H4"/>
      <c r="I4"/>
      <c r="J4" s="37" t="s">
        <v>3</v>
      </c>
      <c r="K4" s="37" t="s">
        <v>83</v>
      </c>
      <c r="L4"/>
    </row>
    <row r="5" spans="1:12" s="15" customFormat="1" ht="15">
      <c r="A5" s="36" t="s">
        <v>4</v>
      </c>
      <c r="B5" s="40">
        <v>4</v>
      </c>
      <c r="C5" s="36"/>
      <c r="D5"/>
      <c r="E5"/>
      <c r="F5"/>
      <c r="G5" s="36"/>
      <c r="H5"/>
      <c r="I5"/>
      <c r="J5" s="37" t="s">
        <v>41</v>
      </c>
      <c r="K5" s="37" t="s">
        <v>86</v>
      </c>
      <c r="L5"/>
    </row>
    <row r="6" spans="1:12" s="15" customFormat="1" ht="15">
      <c r="A6" s="36" t="s">
        <v>5</v>
      </c>
      <c r="B6" s="40" t="s">
        <v>73</v>
      </c>
      <c r="C6" s="36"/>
      <c r="D6"/>
      <c r="E6"/>
      <c r="F6"/>
      <c r="G6" s="36"/>
      <c r="H6"/>
      <c r="I6"/>
      <c r="J6"/>
      <c r="K6"/>
      <c r="L6"/>
    </row>
    <row r="7" spans="1:12" s="15" customFormat="1" ht="15">
      <c r="A7" s="36"/>
      <c r="B7" s="36"/>
      <c r="C7" s="36"/>
      <c r="D7"/>
      <c r="E7"/>
      <c r="F7"/>
      <c r="G7" s="36"/>
      <c r="H7"/>
      <c r="I7"/>
      <c r="J7"/>
      <c r="K7"/>
      <c r="L7"/>
    </row>
    <row r="8" spans="1:12" ht="15.75">
      <c r="A8" s="4"/>
      <c r="B8" s="3"/>
      <c r="C8" s="3"/>
      <c r="D8" s="7"/>
      <c r="E8" s="5"/>
      <c r="F8"/>
      <c r="G8" s="3"/>
      <c r="H8" s="5"/>
      <c r="I8" s="5"/>
      <c r="J8" s="5"/>
      <c r="K8" s="12"/>
      <c r="L8" s="5"/>
    </row>
    <row r="9" spans="1:13" s="15" customFormat="1" ht="30">
      <c r="A9" s="13" t="s">
        <v>6</v>
      </c>
      <c r="B9" s="14" t="s">
        <v>7</v>
      </c>
      <c r="C9" s="13" t="s">
        <v>8</v>
      </c>
      <c r="D9" s="13" t="s">
        <v>44</v>
      </c>
      <c r="E9" s="24" t="s">
        <v>9</v>
      </c>
      <c r="F9" s="14" t="s">
        <v>10</v>
      </c>
      <c r="G9" s="2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23" t="s">
        <v>16</v>
      </c>
      <c r="M9" s="14" t="s">
        <v>17</v>
      </c>
    </row>
    <row r="10" spans="1:13" s="72" customFormat="1" ht="30">
      <c r="A10" s="112" t="s">
        <v>55</v>
      </c>
      <c r="B10" s="113" t="s">
        <v>40</v>
      </c>
      <c r="C10" s="115" t="s">
        <v>26</v>
      </c>
      <c r="D10" s="65">
        <v>0.0006944444444444445</v>
      </c>
      <c r="E10" s="67"/>
      <c r="F10" s="68"/>
      <c r="G10" s="67"/>
      <c r="H10" s="62"/>
      <c r="I10" s="62">
        <v>19</v>
      </c>
      <c r="J10" s="69">
        <f>SUM(Total!D8:G8)</f>
        <v>76</v>
      </c>
      <c r="K10" s="65">
        <v>0.0006944444444444445</v>
      </c>
      <c r="L10" s="70"/>
      <c r="M10" s="71"/>
    </row>
    <row r="11" spans="1:13" s="72" customFormat="1" ht="15">
      <c r="A11" s="87" t="s">
        <v>75</v>
      </c>
      <c r="B11" s="79" t="s">
        <v>70</v>
      </c>
      <c r="C11" s="116" t="s">
        <v>66</v>
      </c>
      <c r="D11" s="65">
        <v>0</v>
      </c>
      <c r="E11" s="67">
        <v>0.11398148148148148</v>
      </c>
      <c r="F11" s="68">
        <v>1</v>
      </c>
      <c r="G11" s="67">
        <f>E11-D11</f>
        <v>0.11398148148148148</v>
      </c>
      <c r="H11" s="62">
        <v>1</v>
      </c>
      <c r="I11" s="62">
        <v>1</v>
      </c>
      <c r="J11" s="69">
        <f>SUM(Total!D9:G9)</f>
        <v>22</v>
      </c>
      <c r="K11" s="65">
        <v>0</v>
      </c>
      <c r="L11" s="70"/>
      <c r="M11" s="71"/>
    </row>
    <row r="12" spans="1:13" s="15" customFormat="1" ht="15">
      <c r="A12" s="87" t="s">
        <v>50</v>
      </c>
      <c r="B12" s="79" t="s">
        <v>51</v>
      </c>
      <c r="C12" s="116" t="s">
        <v>52</v>
      </c>
      <c r="D12" s="65">
        <v>0.002777777777777778</v>
      </c>
      <c r="E12" s="67"/>
      <c r="F12" s="68"/>
      <c r="G12" s="67"/>
      <c r="H12" s="62"/>
      <c r="I12" s="62">
        <v>19</v>
      </c>
      <c r="J12" s="69">
        <f>SUM(Total!D10:G10)</f>
        <v>76</v>
      </c>
      <c r="K12" s="65">
        <v>0.002777777777777778</v>
      </c>
      <c r="L12" s="70"/>
      <c r="M12" s="29"/>
    </row>
    <row r="13" spans="1:13" s="15" customFormat="1" ht="15">
      <c r="A13" s="87" t="s">
        <v>23</v>
      </c>
      <c r="B13" s="79">
        <v>7737</v>
      </c>
      <c r="C13" s="116" t="s">
        <v>24</v>
      </c>
      <c r="D13" s="65">
        <v>0.004861111111111111</v>
      </c>
      <c r="E13" s="67"/>
      <c r="F13" s="68"/>
      <c r="G13" s="67"/>
      <c r="H13" s="62"/>
      <c r="I13" s="62">
        <v>19</v>
      </c>
      <c r="J13" s="69">
        <f>SUM(Total!D11:G11)</f>
        <v>76</v>
      </c>
      <c r="K13" s="65">
        <v>0.004861111111111111</v>
      </c>
      <c r="L13" s="70"/>
      <c r="M13" s="29"/>
    </row>
    <row r="14" spans="1:13" s="15" customFormat="1" ht="15">
      <c r="A14" s="87" t="s">
        <v>56</v>
      </c>
      <c r="B14" s="79">
        <v>2679</v>
      </c>
      <c r="C14" s="116" t="s">
        <v>57</v>
      </c>
      <c r="D14" s="65">
        <v>0.011805555555555555</v>
      </c>
      <c r="E14" s="67"/>
      <c r="F14" s="68"/>
      <c r="G14" s="67"/>
      <c r="H14" s="62"/>
      <c r="I14" s="62">
        <v>19</v>
      </c>
      <c r="J14" s="69">
        <f>SUM(Total!D12:G12)</f>
        <v>76</v>
      </c>
      <c r="K14" s="65">
        <v>0.011805555555555555</v>
      </c>
      <c r="L14" s="70"/>
      <c r="M14" s="35"/>
    </row>
    <row r="15" spans="1:13" s="15" customFormat="1" ht="15">
      <c r="A15" s="87" t="s">
        <v>18</v>
      </c>
      <c r="B15" s="79">
        <v>610</v>
      </c>
      <c r="C15" s="116" t="s">
        <v>19</v>
      </c>
      <c r="D15" s="65">
        <v>0.011111111111111112</v>
      </c>
      <c r="E15" s="67"/>
      <c r="F15" s="68"/>
      <c r="G15" s="67"/>
      <c r="H15" s="62"/>
      <c r="I15" s="62">
        <v>19</v>
      </c>
      <c r="J15" s="69">
        <f>SUM(Total!D13:G13)</f>
        <v>76</v>
      </c>
      <c r="K15" s="65">
        <v>0.011111111111111112</v>
      </c>
      <c r="L15" s="70"/>
      <c r="M15" s="29"/>
    </row>
    <row r="16" spans="1:13" s="15" customFormat="1" ht="15">
      <c r="A16" s="87" t="s">
        <v>67</v>
      </c>
      <c r="B16" s="79"/>
      <c r="C16" s="116" t="s">
        <v>64</v>
      </c>
      <c r="D16" s="65">
        <v>0.0006944444444444445</v>
      </c>
      <c r="E16" s="67"/>
      <c r="F16" s="68"/>
      <c r="G16" s="67"/>
      <c r="H16" s="62"/>
      <c r="I16" s="62">
        <v>19</v>
      </c>
      <c r="J16" s="69">
        <f>SUM(Total!D14:G14)</f>
        <v>76</v>
      </c>
      <c r="K16" s="65">
        <v>0.0006944444444444445</v>
      </c>
      <c r="L16" s="70"/>
      <c r="M16" s="30"/>
    </row>
    <row r="17" spans="1:13" s="15" customFormat="1" ht="15">
      <c r="A17" s="87" t="s">
        <v>61</v>
      </c>
      <c r="B17" s="79" t="s">
        <v>62</v>
      </c>
      <c r="C17" s="116" t="s">
        <v>63</v>
      </c>
      <c r="D17" s="65">
        <v>0.012499999999999999</v>
      </c>
      <c r="E17" s="67"/>
      <c r="F17" s="68"/>
      <c r="G17" s="67"/>
      <c r="H17" s="62"/>
      <c r="I17" s="62">
        <v>19</v>
      </c>
      <c r="J17" s="69">
        <f>SUM(Total!D15:G15)</f>
        <v>76</v>
      </c>
      <c r="K17" s="65">
        <v>0.012499999999999999</v>
      </c>
      <c r="L17" s="70"/>
      <c r="M17" s="30"/>
    </row>
    <row r="18" spans="1:13" s="15" customFormat="1" ht="15">
      <c r="A18" s="87" t="s">
        <v>38</v>
      </c>
      <c r="B18" s="79">
        <v>15</v>
      </c>
      <c r="C18" s="116" t="s">
        <v>39</v>
      </c>
      <c r="D18" s="65">
        <v>0.018055555555555557</v>
      </c>
      <c r="E18" s="67"/>
      <c r="F18" s="68"/>
      <c r="G18" s="67"/>
      <c r="H18" s="62"/>
      <c r="I18" s="62">
        <v>19</v>
      </c>
      <c r="J18" s="69">
        <f>SUM(Total!D16:G16)</f>
        <v>76</v>
      </c>
      <c r="K18" s="65">
        <v>0.018055555555555557</v>
      </c>
      <c r="L18" s="70"/>
      <c r="M18" s="30"/>
    </row>
    <row r="19" spans="1:13" s="15" customFormat="1" ht="15">
      <c r="A19" s="87" t="s">
        <v>49</v>
      </c>
      <c r="B19" s="79" t="s">
        <v>48</v>
      </c>
      <c r="C19" s="116" t="s">
        <v>60</v>
      </c>
      <c r="D19" s="65">
        <v>0.017361111111111112</v>
      </c>
      <c r="E19" s="67"/>
      <c r="F19" s="68"/>
      <c r="G19" s="67"/>
      <c r="H19" s="62"/>
      <c r="I19" s="62">
        <v>19</v>
      </c>
      <c r="J19" s="69">
        <f>SUM(Total!D17:G17)</f>
        <v>76</v>
      </c>
      <c r="K19" s="65">
        <v>0.017361111111111112</v>
      </c>
      <c r="L19" s="70"/>
      <c r="M19" s="30"/>
    </row>
    <row r="20" spans="1:13" s="15" customFormat="1" ht="15">
      <c r="A20" s="87" t="s">
        <v>21</v>
      </c>
      <c r="B20" s="79">
        <v>4628</v>
      </c>
      <c r="C20" s="116" t="s">
        <v>22</v>
      </c>
      <c r="D20" s="65">
        <v>0.017361111111111112</v>
      </c>
      <c r="E20" s="67"/>
      <c r="F20" s="68"/>
      <c r="G20" s="67"/>
      <c r="H20" s="62"/>
      <c r="I20" s="62">
        <v>19</v>
      </c>
      <c r="J20" s="69">
        <f>SUM(Total!D18:G18)</f>
        <v>76</v>
      </c>
      <c r="K20" s="65">
        <v>0.017361111111111112</v>
      </c>
      <c r="L20" s="70"/>
      <c r="M20" s="30"/>
    </row>
    <row r="21" spans="1:13" s="15" customFormat="1" ht="15">
      <c r="A21" s="87" t="s">
        <v>20</v>
      </c>
      <c r="B21" s="79">
        <v>4613</v>
      </c>
      <c r="C21" s="116" t="s">
        <v>76</v>
      </c>
      <c r="D21" s="65">
        <v>0.01875</v>
      </c>
      <c r="E21" s="67"/>
      <c r="F21" s="68"/>
      <c r="G21" s="67"/>
      <c r="H21" s="62"/>
      <c r="I21" s="62">
        <v>19</v>
      </c>
      <c r="J21" s="69">
        <f>SUM(Total!D19:G19)</f>
        <v>76</v>
      </c>
      <c r="K21" s="65">
        <v>0.01875</v>
      </c>
      <c r="L21" s="70"/>
      <c r="M21" s="30"/>
    </row>
    <row r="22" spans="1:13" s="15" customFormat="1" ht="15">
      <c r="A22" s="87" t="s">
        <v>42</v>
      </c>
      <c r="B22" s="79">
        <v>5979</v>
      </c>
      <c r="C22" s="116" t="s">
        <v>43</v>
      </c>
      <c r="D22" s="65">
        <v>0.020833333333333332</v>
      </c>
      <c r="E22" s="67"/>
      <c r="F22" s="68"/>
      <c r="G22" s="67"/>
      <c r="H22" s="62"/>
      <c r="I22" s="62">
        <v>19</v>
      </c>
      <c r="J22" s="69">
        <f>SUM(Total!D20:G20)</f>
        <v>76</v>
      </c>
      <c r="K22" s="65">
        <v>0.020833333333333332</v>
      </c>
      <c r="L22" s="70"/>
      <c r="M22" s="30"/>
    </row>
    <row r="23" spans="1:13" s="15" customFormat="1" ht="15">
      <c r="A23" s="87" t="s">
        <v>65</v>
      </c>
      <c r="B23" s="79">
        <v>4655</v>
      </c>
      <c r="C23" s="116" t="s">
        <v>53</v>
      </c>
      <c r="D23" s="65">
        <v>0.020833333333333332</v>
      </c>
      <c r="E23" s="67"/>
      <c r="F23" s="68"/>
      <c r="G23" s="67"/>
      <c r="H23" s="62"/>
      <c r="I23" s="62">
        <v>19</v>
      </c>
      <c r="J23" s="69">
        <f>SUM(Total!D21:G21)</f>
        <v>76</v>
      </c>
      <c r="K23" s="65">
        <v>0.020833333333333332</v>
      </c>
      <c r="L23" s="70"/>
      <c r="M23" s="30"/>
    </row>
    <row r="24" spans="1:13" s="15" customFormat="1" ht="15">
      <c r="A24" s="87" t="s">
        <v>25</v>
      </c>
      <c r="B24" s="79">
        <v>2939</v>
      </c>
      <c r="C24" s="116" t="s">
        <v>26</v>
      </c>
      <c r="D24" s="65">
        <v>0.019444444444444445</v>
      </c>
      <c r="E24" s="67"/>
      <c r="F24" s="68"/>
      <c r="G24" s="67"/>
      <c r="H24" s="62"/>
      <c r="I24" s="62">
        <v>19</v>
      </c>
      <c r="J24" s="69">
        <f>SUM(Total!D22:G22)</f>
        <v>76</v>
      </c>
      <c r="K24" s="65">
        <v>0.019444444444444445</v>
      </c>
      <c r="L24" s="70"/>
      <c r="M24" s="30"/>
    </row>
    <row r="25" spans="1:13" s="15" customFormat="1" ht="15">
      <c r="A25" s="87" t="s">
        <v>58</v>
      </c>
      <c r="B25" s="79">
        <v>6878</v>
      </c>
      <c r="C25" s="116" t="s">
        <v>59</v>
      </c>
      <c r="D25" s="65">
        <v>0.02361111111111111</v>
      </c>
      <c r="E25" s="67"/>
      <c r="F25" s="68"/>
      <c r="G25" s="67"/>
      <c r="H25" s="62"/>
      <c r="I25" s="62">
        <v>19</v>
      </c>
      <c r="J25" s="69">
        <f>SUM(Total!D23:G23)</f>
        <v>60</v>
      </c>
      <c r="K25" s="65">
        <v>0.02361111111111111</v>
      </c>
      <c r="L25" s="70"/>
      <c r="M25" s="30"/>
    </row>
    <row r="26" spans="1:13" s="15" customFormat="1" ht="15">
      <c r="A26" s="87" t="s">
        <v>68</v>
      </c>
      <c r="B26" s="79">
        <v>1925</v>
      </c>
      <c r="C26" s="116" t="s">
        <v>69</v>
      </c>
      <c r="D26" s="65">
        <v>0.014583333333333332</v>
      </c>
      <c r="E26" s="67" t="s">
        <v>87</v>
      </c>
      <c r="F26" s="68"/>
      <c r="G26" s="67"/>
      <c r="H26" s="62"/>
      <c r="I26" s="62">
        <v>3</v>
      </c>
      <c r="J26" s="69">
        <f>SUM(Total!D24:G24)</f>
        <v>26</v>
      </c>
      <c r="K26" s="65">
        <v>0.015277777777777777</v>
      </c>
      <c r="L26" s="70" t="s">
        <v>71</v>
      </c>
      <c r="M26" s="30"/>
    </row>
    <row r="27" spans="1:13" s="15" customFormat="1" ht="15">
      <c r="A27" s="87" t="s">
        <v>77</v>
      </c>
      <c r="B27" s="79">
        <v>2393</v>
      </c>
      <c r="C27" s="116" t="s">
        <v>78</v>
      </c>
      <c r="D27" s="65">
        <v>0.012499999999999999</v>
      </c>
      <c r="E27" s="67"/>
      <c r="F27" s="68"/>
      <c r="G27" s="67"/>
      <c r="H27" s="62"/>
      <c r="I27" s="62">
        <v>19</v>
      </c>
      <c r="J27" s="69">
        <f>SUM(Total!D25:G25)</f>
        <v>76</v>
      </c>
      <c r="K27" s="65">
        <v>0.012499999999999999</v>
      </c>
      <c r="L27" s="70"/>
      <c r="M27" s="30"/>
    </row>
    <row r="28" spans="1:13" s="15" customFormat="1" ht="15">
      <c r="A28" s="87"/>
      <c r="B28" s="79"/>
      <c r="C28" s="114"/>
      <c r="D28" s="65"/>
      <c r="E28" s="67"/>
      <c r="F28" s="68"/>
      <c r="G28" s="67"/>
      <c r="H28" s="62"/>
      <c r="I28" s="62"/>
      <c r="J28" s="69"/>
      <c r="K28" s="65"/>
      <c r="L28" s="70"/>
      <c r="M28" s="30"/>
    </row>
    <row r="29" spans="1:13" s="15" customFormat="1" ht="15">
      <c r="A29" s="87"/>
      <c r="B29" s="79"/>
      <c r="C29" s="114"/>
      <c r="D29" s="65"/>
      <c r="E29" s="67"/>
      <c r="F29" s="68"/>
      <c r="G29" s="67"/>
      <c r="H29" s="62"/>
      <c r="I29" s="62"/>
      <c r="J29" s="69"/>
      <c r="K29" s="65"/>
      <c r="L29" s="70"/>
      <c r="M29" s="30"/>
    </row>
    <row r="30" spans="1:13" s="15" customFormat="1" ht="15">
      <c r="A30" s="87"/>
      <c r="B30" s="79"/>
      <c r="C30" s="114"/>
      <c r="D30" s="65"/>
      <c r="E30" s="67"/>
      <c r="F30" s="68"/>
      <c r="G30" s="67"/>
      <c r="H30" s="62"/>
      <c r="I30" s="62"/>
      <c r="J30" s="69"/>
      <c r="K30" s="65"/>
      <c r="L30" s="70"/>
      <c r="M30" s="30"/>
    </row>
    <row r="31" spans="1:13" s="15" customFormat="1" ht="15">
      <c r="A31" s="21"/>
      <c r="B31" s="22"/>
      <c r="C31" s="21"/>
      <c r="D31" s="31"/>
      <c r="E31" s="32"/>
      <c r="F31" s="22"/>
      <c r="G31" s="32"/>
      <c r="H31" s="22"/>
      <c r="I31" s="22"/>
      <c r="J31" s="22"/>
      <c r="K31" s="31"/>
      <c r="L31" s="33"/>
      <c r="M31" s="3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B7">
      <selection activeCell="G4" sqref="G4"/>
    </sheetView>
  </sheetViews>
  <sheetFormatPr defaultColWidth="9.140625" defaultRowHeight="12.75"/>
  <cols>
    <col min="1" max="1" width="23.7109375" style="0" customWidth="1"/>
    <col min="2" max="2" width="11.140625" style="0" customWidth="1"/>
    <col min="3" max="3" width="13.00390625" style="0" customWidth="1"/>
    <col min="4" max="4" width="14.00390625" style="8" customWidth="1"/>
    <col min="5" max="5" width="12.140625" style="6" customWidth="1"/>
    <col min="6" max="6" width="14.57421875" style="49" customWidth="1"/>
    <col min="8" max="8" width="13.57421875" style="6" customWidth="1"/>
    <col min="9" max="9" width="12.00390625" style="6" customWidth="1"/>
    <col min="10" max="10" width="11.57421875" style="6" customWidth="1"/>
    <col min="11" max="11" width="11.421875" style="9" customWidth="1"/>
    <col min="12" max="12" width="12.28125" style="6" customWidth="1"/>
    <col min="13" max="13" width="17.7109375" style="0" customWidth="1"/>
    <col min="14" max="14" width="11.140625" style="0" customWidth="1"/>
  </cols>
  <sheetData>
    <row r="1" spans="1:12" ht="15.75">
      <c r="A1" s="3"/>
      <c r="B1" s="3"/>
      <c r="C1" s="3"/>
      <c r="D1" s="7"/>
      <c r="E1" s="5"/>
      <c r="F1"/>
      <c r="G1" s="3"/>
      <c r="H1" s="5"/>
      <c r="I1" s="5"/>
      <c r="J1" s="5"/>
      <c r="K1" s="12"/>
      <c r="L1" s="5"/>
    </row>
    <row r="2" spans="1:12" s="15" customFormat="1" ht="15">
      <c r="A2" s="36" t="s">
        <v>0</v>
      </c>
      <c r="B2" s="37" t="s">
        <v>74</v>
      </c>
      <c r="C2" s="36"/>
      <c r="D2"/>
      <c r="E2"/>
      <c r="F2"/>
      <c r="G2" s="36"/>
      <c r="H2"/>
      <c r="I2"/>
      <c r="J2"/>
      <c r="K2"/>
      <c r="L2"/>
    </row>
    <row r="3" spans="1:12" s="15" customFormat="1" ht="15">
      <c r="A3" s="36" t="s">
        <v>1</v>
      </c>
      <c r="B3" s="40">
        <v>5</v>
      </c>
      <c r="C3" s="36"/>
      <c r="D3"/>
      <c r="E3"/>
      <c r="F3"/>
      <c r="G3" s="36"/>
      <c r="H3"/>
      <c r="I3"/>
      <c r="J3"/>
      <c r="K3"/>
      <c r="L3"/>
    </row>
    <row r="4" spans="1:12" s="15" customFormat="1" ht="15">
      <c r="A4" s="36" t="s">
        <v>2</v>
      </c>
      <c r="B4" s="40" t="s">
        <v>88</v>
      </c>
      <c r="C4"/>
      <c r="D4"/>
      <c r="E4"/>
      <c r="F4"/>
      <c r="G4" s="36"/>
      <c r="H4"/>
      <c r="I4"/>
      <c r="J4" s="37" t="s">
        <v>3</v>
      </c>
      <c r="K4" s="37"/>
      <c r="L4"/>
    </row>
    <row r="5" spans="1:12" s="15" customFormat="1" ht="15">
      <c r="A5" s="36" t="s">
        <v>4</v>
      </c>
      <c r="B5" s="40"/>
      <c r="C5" s="36"/>
      <c r="D5"/>
      <c r="E5"/>
      <c r="F5"/>
      <c r="G5" s="36"/>
      <c r="H5"/>
      <c r="I5"/>
      <c r="J5" s="37" t="s">
        <v>41</v>
      </c>
      <c r="K5" s="37"/>
      <c r="L5"/>
    </row>
    <row r="6" spans="1:12" s="15" customFormat="1" ht="15">
      <c r="A6" s="36" t="s">
        <v>5</v>
      </c>
      <c r="B6" s="40"/>
      <c r="C6" s="36"/>
      <c r="D6"/>
      <c r="E6"/>
      <c r="F6"/>
      <c r="G6" s="36"/>
      <c r="H6"/>
      <c r="I6"/>
      <c r="J6"/>
      <c r="K6"/>
      <c r="L6"/>
    </row>
    <row r="7" spans="1:12" s="15" customFormat="1" ht="15">
      <c r="A7" s="36"/>
      <c r="B7" s="36"/>
      <c r="C7" s="36"/>
      <c r="D7"/>
      <c r="E7"/>
      <c r="F7"/>
      <c r="G7" s="36"/>
      <c r="H7"/>
      <c r="I7"/>
      <c r="J7"/>
      <c r="K7"/>
      <c r="L7"/>
    </row>
    <row r="8" spans="1:12" ht="15.75">
      <c r="A8" s="4"/>
      <c r="B8" s="3"/>
      <c r="C8" s="3"/>
      <c r="D8" s="7"/>
      <c r="E8" s="5"/>
      <c r="F8"/>
      <c r="G8" s="3"/>
      <c r="H8" s="5"/>
      <c r="I8" s="5"/>
      <c r="J8" s="5"/>
      <c r="K8" s="12"/>
      <c r="L8" s="5"/>
    </row>
    <row r="9" spans="1:13" s="15" customFormat="1" ht="30">
      <c r="A9" s="13" t="s">
        <v>6</v>
      </c>
      <c r="B9" s="14" t="s">
        <v>7</v>
      </c>
      <c r="C9" s="13" t="s">
        <v>8</v>
      </c>
      <c r="D9" s="13" t="s">
        <v>44</v>
      </c>
      <c r="E9" s="24" t="s">
        <v>9</v>
      </c>
      <c r="F9" s="14" t="s">
        <v>10</v>
      </c>
      <c r="G9" s="2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23" t="s">
        <v>16</v>
      </c>
      <c r="M9" s="14" t="s">
        <v>17</v>
      </c>
    </row>
    <row r="10" spans="1:13" s="72" customFormat="1" ht="45" customHeight="1">
      <c r="A10" s="112" t="s">
        <v>55</v>
      </c>
      <c r="B10" s="113" t="s">
        <v>40</v>
      </c>
      <c r="C10" s="115" t="s">
        <v>26</v>
      </c>
      <c r="D10" s="65">
        <v>0.0006944444444444445</v>
      </c>
      <c r="E10" s="118" t="s">
        <v>89</v>
      </c>
      <c r="F10" s="68"/>
      <c r="G10" s="67"/>
      <c r="H10" s="62"/>
      <c r="I10" s="62">
        <v>19</v>
      </c>
      <c r="J10" s="69">
        <f>SUM(Total!D8:H8)</f>
        <v>95</v>
      </c>
      <c r="K10" s="65">
        <v>0.0006944444444444445</v>
      </c>
      <c r="L10" s="70"/>
      <c r="M10" s="71"/>
    </row>
    <row r="11" spans="1:13" s="72" customFormat="1" ht="15">
      <c r="A11" s="87" t="s">
        <v>75</v>
      </c>
      <c r="B11" s="79" t="s">
        <v>70</v>
      </c>
      <c r="C11" s="116" t="s">
        <v>66</v>
      </c>
      <c r="D11" s="65">
        <v>0</v>
      </c>
      <c r="E11" s="119"/>
      <c r="F11" s="68"/>
      <c r="G11" s="67"/>
      <c r="H11" s="62"/>
      <c r="I11" s="62">
        <v>19</v>
      </c>
      <c r="J11" s="69">
        <f>SUM(Total!D9:H9)</f>
        <v>41</v>
      </c>
      <c r="K11" s="65">
        <v>0</v>
      </c>
      <c r="L11" s="70"/>
      <c r="M11" s="71"/>
    </row>
    <row r="12" spans="1:13" s="15" customFormat="1" ht="30">
      <c r="A12" s="87" t="s">
        <v>50</v>
      </c>
      <c r="B12" s="79" t="s">
        <v>51</v>
      </c>
      <c r="C12" s="116" t="s">
        <v>52</v>
      </c>
      <c r="D12" s="65">
        <v>0.002777777777777778</v>
      </c>
      <c r="E12" s="119"/>
      <c r="F12" s="68"/>
      <c r="G12" s="67"/>
      <c r="H12" s="62"/>
      <c r="I12" s="62">
        <v>19</v>
      </c>
      <c r="J12" s="69">
        <f>SUM(Total!D10:H10)</f>
        <v>95</v>
      </c>
      <c r="K12" s="65">
        <v>0.002777777777777778</v>
      </c>
      <c r="L12" s="70"/>
      <c r="M12" s="29"/>
    </row>
    <row r="13" spans="1:13" s="15" customFormat="1" ht="15">
      <c r="A13" s="87" t="s">
        <v>23</v>
      </c>
      <c r="B13" s="79">
        <v>7737</v>
      </c>
      <c r="C13" s="116" t="s">
        <v>24</v>
      </c>
      <c r="D13" s="65">
        <v>0.004861111111111111</v>
      </c>
      <c r="E13" s="119"/>
      <c r="F13" s="68"/>
      <c r="G13" s="67"/>
      <c r="H13" s="62"/>
      <c r="I13" s="62">
        <v>19</v>
      </c>
      <c r="J13" s="69">
        <f>SUM(Total!D11:H11)</f>
        <v>95</v>
      </c>
      <c r="K13" s="65">
        <v>0.004861111111111111</v>
      </c>
      <c r="L13" s="70"/>
      <c r="M13" s="29"/>
    </row>
    <row r="14" spans="1:13" s="15" customFormat="1" ht="15">
      <c r="A14" s="87" t="s">
        <v>56</v>
      </c>
      <c r="B14" s="79">
        <v>2679</v>
      </c>
      <c r="C14" s="116" t="s">
        <v>57</v>
      </c>
      <c r="D14" s="65">
        <v>0.011805555555555555</v>
      </c>
      <c r="E14" s="119"/>
      <c r="F14" s="68"/>
      <c r="G14" s="67"/>
      <c r="H14" s="62"/>
      <c r="I14" s="62">
        <v>19</v>
      </c>
      <c r="J14" s="69">
        <f>SUM(Total!D12:H12)</f>
        <v>95</v>
      </c>
      <c r="K14" s="65">
        <v>0.011805555555555555</v>
      </c>
      <c r="L14" s="70"/>
      <c r="M14" s="35"/>
    </row>
    <row r="15" spans="1:13" s="15" customFormat="1" ht="15">
      <c r="A15" s="87" t="s">
        <v>18</v>
      </c>
      <c r="B15" s="79">
        <v>610</v>
      </c>
      <c r="C15" s="116" t="s">
        <v>19</v>
      </c>
      <c r="D15" s="65">
        <v>0.011111111111111112</v>
      </c>
      <c r="E15" s="119"/>
      <c r="F15" s="68"/>
      <c r="G15" s="67"/>
      <c r="H15" s="62"/>
      <c r="I15" s="62">
        <v>19</v>
      </c>
      <c r="J15" s="69">
        <f>SUM(Total!D13:H13)</f>
        <v>95</v>
      </c>
      <c r="K15" s="65">
        <v>0.011111111111111112</v>
      </c>
      <c r="L15" s="70"/>
      <c r="M15" s="29"/>
    </row>
    <row r="16" spans="1:13" s="15" customFormat="1" ht="15">
      <c r="A16" s="87" t="s">
        <v>67</v>
      </c>
      <c r="B16" s="79"/>
      <c r="C16" s="116" t="s">
        <v>64</v>
      </c>
      <c r="D16" s="65">
        <v>0.0006944444444444445</v>
      </c>
      <c r="E16" s="119"/>
      <c r="F16" s="68"/>
      <c r="G16" s="67"/>
      <c r="H16" s="62"/>
      <c r="I16" s="62">
        <v>19</v>
      </c>
      <c r="J16" s="69">
        <f>SUM(Total!D14:H14)</f>
        <v>95</v>
      </c>
      <c r="K16" s="65">
        <v>0.0006944444444444445</v>
      </c>
      <c r="L16" s="70"/>
      <c r="M16" s="30"/>
    </row>
    <row r="17" spans="1:13" s="15" customFormat="1" ht="15">
      <c r="A17" s="87" t="s">
        <v>61</v>
      </c>
      <c r="B17" s="79" t="s">
        <v>62</v>
      </c>
      <c r="C17" s="116" t="s">
        <v>63</v>
      </c>
      <c r="D17" s="65">
        <v>0.012499999999999999</v>
      </c>
      <c r="E17" s="119"/>
      <c r="F17" s="68"/>
      <c r="G17" s="67"/>
      <c r="H17" s="62"/>
      <c r="I17" s="62">
        <v>19</v>
      </c>
      <c r="J17" s="69">
        <f>SUM(Total!D15:H15)</f>
        <v>95</v>
      </c>
      <c r="K17" s="65">
        <v>0.012499999999999999</v>
      </c>
      <c r="L17" s="70"/>
      <c r="M17" s="30"/>
    </row>
    <row r="18" spans="1:13" s="15" customFormat="1" ht="15">
      <c r="A18" s="87" t="s">
        <v>38</v>
      </c>
      <c r="B18" s="79">
        <v>15</v>
      </c>
      <c r="C18" s="116" t="s">
        <v>39</v>
      </c>
      <c r="D18" s="65">
        <v>0.018055555555555557</v>
      </c>
      <c r="E18" s="119"/>
      <c r="F18" s="68"/>
      <c r="G18" s="67"/>
      <c r="H18" s="62"/>
      <c r="I18" s="62">
        <v>19</v>
      </c>
      <c r="J18" s="69">
        <f>SUM(Total!D16:H16)</f>
        <v>95</v>
      </c>
      <c r="K18" s="65">
        <v>0.018055555555555557</v>
      </c>
      <c r="L18" s="70"/>
      <c r="M18" s="30"/>
    </row>
    <row r="19" spans="1:13" s="15" customFormat="1" ht="15">
      <c r="A19" s="87" t="s">
        <v>49</v>
      </c>
      <c r="B19" s="79" t="s">
        <v>48</v>
      </c>
      <c r="C19" s="116" t="s">
        <v>60</v>
      </c>
      <c r="D19" s="65">
        <v>0.017361111111111112</v>
      </c>
      <c r="E19" s="119"/>
      <c r="F19" s="68"/>
      <c r="G19" s="67"/>
      <c r="H19" s="62"/>
      <c r="I19" s="62">
        <v>19</v>
      </c>
      <c r="J19" s="69">
        <f>SUM(Total!D17:H17)</f>
        <v>95</v>
      </c>
      <c r="K19" s="65">
        <v>0.017361111111111112</v>
      </c>
      <c r="L19" s="70"/>
      <c r="M19" s="30"/>
    </row>
    <row r="20" spans="1:13" s="15" customFormat="1" ht="15">
      <c r="A20" s="87" t="s">
        <v>21</v>
      </c>
      <c r="B20" s="79">
        <v>4628</v>
      </c>
      <c r="C20" s="116" t="s">
        <v>22</v>
      </c>
      <c r="D20" s="65">
        <v>0.017361111111111112</v>
      </c>
      <c r="E20" s="119"/>
      <c r="F20" s="68"/>
      <c r="G20" s="67"/>
      <c r="H20" s="62"/>
      <c r="I20" s="62">
        <v>19</v>
      </c>
      <c r="J20" s="69">
        <f>SUM(Total!D18:H18)</f>
        <v>95</v>
      </c>
      <c r="K20" s="65">
        <v>0.017361111111111112</v>
      </c>
      <c r="L20" s="70"/>
      <c r="M20" s="30"/>
    </row>
    <row r="21" spans="1:13" s="15" customFormat="1" ht="15">
      <c r="A21" s="87" t="s">
        <v>20</v>
      </c>
      <c r="B21" s="79">
        <v>4613</v>
      </c>
      <c r="C21" s="116" t="s">
        <v>76</v>
      </c>
      <c r="D21" s="65">
        <v>0.01875</v>
      </c>
      <c r="E21" s="119"/>
      <c r="F21" s="68"/>
      <c r="G21" s="67"/>
      <c r="H21" s="62"/>
      <c r="I21" s="62">
        <v>19</v>
      </c>
      <c r="J21" s="69">
        <f>SUM(Total!D19:H19)</f>
        <v>95</v>
      </c>
      <c r="K21" s="65">
        <v>0.01875</v>
      </c>
      <c r="L21" s="70"/>
      <c r="M21" s="30"/>
    </row>
    <row r="22" spans="1:13" s="15" customFormat="1" ht="15">
      <c r="A22" s="87" t="s">
        <v>42</v>
      </c>
      <c r="B22" s="79">
        <v>5979</v>
      </c>
      <c r="C22" s="116" t="s">
        <v>43</v>
      </c>
      <c r="D22" s="65">
        <v>0.020833333333333332</v>
      </c>
      <c r="E22" s="119"/>
      <c r="F22" s="68"/>
      <c r="G22" s="67"/>
      <c r="H22" s="62"/>
      <c r="I22" s="62">
        <v>19</v>
      </c>
      <c r="J22" s="69">
        <f>SUM(Total!D20:H20)</f>
        <v>95</v>
      </c>
      <c r="K22" s="65">
        <v>0.020833333333333332</v>
      </c>
      <c r="L22" s="70"/>
      <c r="M22" s="30"/>
    </row>
    <row r="23" spans="1:13" s="15" customFormat="1" ht="30">
      <c r="A23" s="87" t="s">
        <v>65</v>
      </c>
      <c r="B23" s="79">
        <v>4655</v>
      </c>
      <c r="C23" s="116" t="s">
        <v>53</v>
      </c>
      <c r="D23" s="65">
        <v>0.020833333333333332</v>
      </c>
      <c r="E23" s="119"/>
      <c r="F23" s="68"/>
      <c r="G23" s="67"/>
      <c r="H23" s="62"/>
      <c r="I23" s="62">
        <v>19</v>
      </c>
      <c r="J23" s="69">
        <f>SUM(Total!D21:H21)</f>
        <v>95</v>
      </c>
      <c r="K23" s="65">
        <v>0.020833333333333332</v>
      </c>
      <c r="L23" s="70"/>
      <c r="M23" s="30"/>
    </row>
    <row r="24" spans="1:13" s="15" customFormat="1" ht="15">
      <c r="A24" s="87" t="s">
        <v>25</v>
      </c>
      <c r="B24" s="79">
        <v>2939</v>
      </c>
      <c r="C24" s="116" t="s">
        <v>26</v>
      </c>
      <c r="D24" s="65">
        <v>0.019444444444444445</v>
      </c>
      <c r="E24" s="119"/>
      <c r="F24" s="68"/>
      <c r="G24" s="67"/>
      <c r="H24" s="62"/>
      <c r="I24" s="62">
        <v>19</v>
      </c>
      <c r="J24" s="69">
        <f>SUM(Total!D22:H22)</f>
        <v>95</v>
      </c>
      <c r="K24" s="65">
        <v>0.019444444444444445</v>
      </c>
      <c r="L24" s="70"/>
      <c r="M24" s="30"/>
    </row>
    <row r="25" spans="1:13" s="15" customFormat="1" ht="15">
      <c r="A25" s="87" t="s">
        <v>58</v>
      </c>
      <c r="B25" s="79">
        <v>6878</v>
      </c>
      <c r="C25" s="116" t="s">
        <v>59</v>
      </c>
      <c r="D25" s="65">
        <v>0.02361111111111111</v>
      </c>
      <c r="E25" s="119"/>
      <c r="F25" s="68"/>
      <c r="G25" s="67"/>
      <c r="H25" s="62"/>
      <c r="I25" s="62">
        <v>19</v>
      </c>
      <c r="J25" s="69">
        <f>SUM(Total!D23:H23)</f>
        <v>79</v>
      </c>
      <c r="K25" s="65">
        <v>0.02361111111111111</v>
      </c>
      <c r="L25" s="70"/>
      <c r="M25" s="30"/>
    </row>
    <row r="26" spans="1:13" s="15" customFormat="1" ht="15">
      <c r="A26" s="87" t="s">
        <v>68</v>
      </c>
      <c r="B26" s="79">
        <v>1925</v>
      </c>
      <c r="C26" s="116" t="s">
        <v>69</v>
      </c>
      <c r="D26" s="65">
        <v>0.015277777777777777</v>
      </c>
      <c r="E26" s="119"/>
      <c r="F26" s="68"/>
      <c r="G26" s="67"/>
      <c r="H26" s="62"/>
      <c r="I26" s="62">
        <v>19</v>
      </c>
      <c r="J26" s="69">
        <f>SUM(Total!D24:H24)</f>
        <v>45</v>
      </c>
      <c r="K26" s="65">
        <v>0.015277777777777777</v>
      </c>
      <c r="L26" s="70"/>
      <c r="M26" s="30"/>
    </row>
    <row r="27" spans="1:13" s="15" customFormat="1" ht="15">
      <c r="A27" s="87" t="s">
        <v>77</v>
      </c>
      <c r="B27" s="79">
        <v>2393</v>
      </c>
      <c r="C27" s="116" t="s">
        <v>78</v>
      </c>
      <c r="D27" s="65">
        <v>0.012499999999999999</v>
      </c>
      <c r="E27" s="120"/>
      <c r="F27" s="68"/>
      <c r="G27" s="67"/>
      <c r="H27" s="62"/>
      <c r="I27" s="62">
        <v>19</v>
      </c>
      <c r="J27" s="69">
        <f>SUM(Total!D25:H25)</f>
        <v>95</v>
      </c>
      <c r="K27" s="65">
        <v>0.012499999999999999</v>
      </c>
      <c r="L27" s="70"/>
      <c r="M27" s="30"/>
    </row>
    <row r="28" spans="1:13" s="15" customFormat="1" ht="15">
      <c r="A28" s="87"/>
      <c r="B28" s="79"/>
      <c r="C28" s="114"/>
      <c r="D28" s="65"/>
      <c r="E28" s="67"/>
      <c r="F28" s="68"/>
      <c r="G28" s="67"/>
      <c r="H28" s="62"/>
      <c r="I28" s="62"/>
      <c r="J28" s="69"/>
      <c r="K28" s="65"/>
      <c r="L28" s="70"/>
      <c r="M28" s="30"/>
    </row>
    <row r="29" spans="1:13" s="15" customFormat="1" ht="15">
      <c r="A29" s="87"/>
      <c r="B29" s="79"/>
      <c r="C29" s="114"/>
      <c r="D29" s="65"/>
      <c r="E29" s="67"/>
      <c r="F29" s="68"/>
      <c r="G29" s="67"/>
      <c r="H29" s="62"/>
      <c r="I29" s="62"/>
      <c r="J29" s="69"/>
      <c r="K29" s="65"/>
      <c r="L29" s="70"/>
      <c r="M29" s="30"/>
    </row>
    <row r="30" spans="1:13" s="15" customFormat="1" ht="15">
      <c r="A30" s="87"/>
      <c r="B30" s="79"/>
      <c r="C30" s="114"/>
      <c r="D30" s="65"/>
      <c r="E30" s="67"/>
      <c r="F30" s="68"/>
      <c r="G30" s="67"/>
      <c r="H30" s="62"/>
      <c r="I30" s="62"/>
      <c r="J30" s="69"/>
      <c r="K30" s="65"/>
      <c r="L30" s="70"/>
      <c r="M30" s="30"/>
    </row>
    <row r="31" spans="1:13" s="15" customFormat="1" ht="15">
      <c r="A31" s="21"/>
      <c r="B31" s="22"/>
      <c r="C31" s="21"/>
      <c r="D31" s="31"/>
      <c r="E31" s="32"/>
      <c r="F31" s="22"/>
      <c r="G31" s="32"/>
      <c r="H31" s="22"/>
      <c r="I31" s="22"/>
      <c r="J31" s="22"/>
      <c r="K31" s="31"/>
      <c r="L31" s="33"/>
      <c r="M31" s="34"/>
    </row>
  </sheetData>
  <sheetProtection/>
  <mergeCells count="1">
    <mergeCell ref="E10:E27"/>
  </mergeCells>
  <printOptions/>
  <pageMargins left="0.75" right="0.75" top="0.54" bottom="0.63" header="0.5" footer="0.34"/>
  <pageSetup fitToHeight="1" fitToWidth="1" horizontalDpi="360" verticalDpi="360" orientation="landscape" paperSize="9" scale="75" r:id="rId2"/>
  <headerFooter alignWithMargins="0">
    <oddHeader>&amp;C&amp;"Times New Roman,Bold"&amp;22Parramatta River Sailing Club
&amp;16Race Results</oddHeader>
    <oddFooter>&amp;R&amp;"Times New Roman,Regular"&amp;D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90" zoomScaleNormal="90" zoomScalePageLayoutView="0" workbookViewId="0" topLeftCell="A7">
      <selection activeCell="K27" sqref="K27"/>
    </sheetView>
  </sheetViews>
  <sheetFormatPr defaultColWidth="9.140625" defaultRowHeight="12.75"/>
  <cols>
    <col min="1" max="1" width="23.7109375" style="0" customWidth="1"/>
    <col min="2" max="2" width="11.140625" style="0" customWidth="1"/>
    <col min="3" max="3" width="13.00390625" style="0" customWidth="1"/>
    <col min="4" max="4" width="14.00390625" style="8" customWidth="1"/>
    <col min="5" max="5" width="12.140625" style="6" customWidth="1"/>
    <col min="6" max="6" width="14.57421875" style="49" customWidth="1"/>
    <col min="8" max="8" width="13.57421875" style="6" customWidth="1"/>
    <col min="9" max="9" width="12.00390625" style="6" customWidth="1"/>
    <col min="10" max="10" width="11.57421875" style="6" customWidth="1"/>
    <col min="11" max="11" width="11.421875" style="9" customWidth="1"/>
    <col min="12" max="12" width="12.28125" style="6" customWidth="1"/>
    <col min="13" max="13" width="17.7109375" style="0" customWidth="1"/>
    <col min="14" max="14" width="11.140625" style="0" customWidth="1"/>
  </cols>
  <sheetData>
    <row r="1" spans="1:12" ht="15.75">
      <c r="A1" s="3"/>
      <c r="B1" s="3"/>
      <c r="C1" s="3"/>
      <c r="D1" s="7"/>
      <c r="E1" s="5"/>
      <c r="F1"/>
      <c r="G1" s="3"/>
      <c r="H1" s="5"/>
      <c r="I1" s="5"/>
      <c r="J1" s="5"/>
      <c r="K1" s="12"/>
      <c r="L1" s="5"/>
    </row>
    <row r="2" spans="1:12" s="15" customFormat="1" ht="15">
      <c r="A2" s="36" t="s">
        <v>0</v>
      </c>
      <c r="B2" s="37" t="s">
        <v>74</v>
      </c>
      <c r="C2" s="36"/>
      <c r="D2"/>
      <c r="E2"/>
      <c r="F2"/>
      <c r="G2" s="36"/>
      <c r="H2"/>
      <c r="I2"/>
      <c r="J2"/>
      <c r="K2"/>
      <c r="L2"/>
    </row>
    <row r="3" spans="1:12" s="15" customFormat="1" ht="15">
      <c r="A3" s="36" t="s">
        <v>1</v>
      </c>
      <c r="B3" s="40">
        <v>6</v>
      </c>
      <c r="C3" s="36"/>
      <c r="D3"/>
      <c r="E3"/>
      <c r="F3"/>
      <c r="G3" s="36"/>
      <c r="H3"/>
      <c r="I3"/>
      <c r="J3"/>
      <c r="K3"/>
      <c r="L3"/>
    </row>
    <row r="4" spans="1:12" s="15" customFormat="1" ht="15">
      <c r="A4" s="36" t="s">
        <v>2</v>
      </c>
      <c r="B4" s="40"/>
      <c r="C4"/>
      <c r="D4"/>
      <c r="E4"/>
      <c r="F4"/>
      <c r="G4" s="36"/>
      <c r="H4"/>
      <c r="I4"/>
      <c r="J4" s="37" t="s">
        <v>3</v>
      </c>
      <c r="K4" s="37"/>
      <c r="L4"/>
    </row>
    <row r="5" spans="1:12" s="15" customFormat="1" ht="15">
      <c r="A5" s="36" t="s">
        <v>4</v>
      </c>
      <c r="B5" s="40"/>
      <c r="C5" s="36"/>
      <c r="D5"/>
      <c r="E5"/>
      <c r="F5"/>
      <c r="G5" s="36"/>
      <c r="H5"/>
      <c r="I5"/>
      <c r="J5" s="37" t="s">
        <v>41</v>
      </c>
      <c r="K5" s="37"/>
      <c r="L5"/>
    </row>
    <row r="6" spans="1:12" s="15" customFormat="1" ht="15">
      <c r="A6" s="36" t="s">
        <v>5</v>
      </c>
      <c r="B6" s="40"/>
      <c r="C6" s="36"/>
      <c r="D6"/>
      <c r="E6"/>
      <c r="F6"/>
      <c r="G6" s="36"/>
      <c r="H6"/>
      <c r="I6"/>
      <c r="J6"/>
      <c r="K6"/>
      <c r="L6"/>
    </row>
    <row r="7" spans="1:12" s="15" customFormat="1" ht="15">
      <c r="A7" s="36"/>
      <c r="B7" s="36"/>
      <c r="C7" s="36"/>
      <c r="D7"/>
      <c r="E7"/>
      <c r="F7"/>
      <c r="G7" s="36"/>
      <c r="H7"/>
      <c r="I7"/>
      <c r="J7"/>
      <c r="K7"/>
      <c r="L7"/>
    </row>
    <row r="8" spans="1:12" ht="15.75">
      <c r="A8" s="4"/>
      <c r="B8" s="3"/>
      <c r="C8" s="3"/>
      <c r="D8" s="7"/>
      <c r="E8" s="5"/>
      <c r="F8"/>
      <c r="G8" s="3"/>
      <c r="H8" s="5"/>
      <c r="I8" s="5"/>
      <c r="J8" s="5"/>
      <c r="K8" s="12"/>
      <c r="L8" s="5"/>
    </row>
    <row r="9" spans="1:13" s="15" customFormat="1" ht="30">
      <c r="A9" s="13" t="s">
        <v>6</v>
      </c>
      <c r="B9" s="14" t="s">
        <v>7</v>
      </c>
      <c r="C9" s="13" t="s">
        <v>8</v>
      </c>
      <c r="D9" s="13" t="s">
        <v>44</v>
      </c>
      <c r="E9" s="24" t="s">
        <v>9</v>
      </c>
      <c r="F9" s="14" t="s">
        <v>10</v>
      </c>
      <c r="G9" s="2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23" t="s">
        <v>16</v>
      </c>
      <c r="M9" s="14" t="s">
        <v>17</v>
      </c>
    </row>
    <row r="10" spans="1:13" s="72" customFormat="1" ht="45" customHeight="1">
      <c r="A10" s="112" t="s">
        <v>55</v>
      </c>
      <c r="B10" s="113" t="s">
        <v>40</v>
      </c>
      <c r="C10" s="115" t="s">
        <v>26</v>
      </c>
      <c r="D10" s="65">
        <v>0.0006944444444444445</v>
      </c>
      <c r="E10" s="81"/>
      <c r="F10" s="68"/>
      <c r="G10" s="67"/>
      <c r="H10" s="62"/>
      <c r="I10" s="62">
        <v>19</v>
      </c>
      <c r="J10" s="69">
        <f>SUM(Total!D8:I8)</f>
        <v>114</v>
      </c>
      <c r="K10" s="65">
        <v>0.0006944444444444445</v>
      </c>
      <c r="L10" s="70"/>
      <c r="M10" s="71"/>
    </row>
    <row r="11" spans="1:13" s="72" customFormat="1" ht="15">
      <c r="A11" s="87" t="s">
        <v>75</v>
      </c>
      <c r="B11" s="79" t="s">
        <v>70</v>
      </c>
      <c r="C11" s="116" t="s">
        <v>66</v>
      </c>
      <c r="D11" s="65">
        <v>0</v>
      </c>
      <c r="E11" s="67">
        <v>0.10664351851851851</v>
      </c>
      <c r="F11" s="68">
        <v>1</v>
      </c>
      <c r="G11" s="67">
        <f>E11-D11</f>
        <v>0.10664351851851851</v>
      </c>
      <c r="H11" s="62">
        <v>1</v>
      </c>
      <c r="I11" s="62">
        <v>1</v>
      </c>
      <c r="J11" s="69">
        <f>SUM(Total!D9:I9)</f>
        <v>42</v>
      </c>
      <c r="K11" s="65">
        <v>0</v>
      </c>
      <c r="L11" s="70"/>
      <c r="M11" s="71"/>
    </row>
    <row r="12" spans="1:13" s="15" customFormat="1" ht="15">
      <c r="A12" s="87" t="s">
        <v>50</v>
      </c>
      <c r="B12" s="79" t="s">
        <v>51</v>
      </c>
      <c r="C12" s="116" t="s">
        <v>52</v>
      </c>
      <c r="D12" s="65">
        <v>0.002777777777777778</v>
      </c>
      <c r="E12" s="67"/>
      <c r="F12" s="68"/>
      <c r="G12" s="67"/>
      <c r="H12" s="62"/>
      <c r="I12" s="62">
        <v>19</v>
      </c>
      <c r="J12" s="69">
        <f>SUM(Total!D10:I10)</f>
        <v>114</v>
      </c>
      <c r="K12" s="65">
        <v>0.002777777777777778</v>
      </c>
      <c r="L12" s="70"/>
      <c r="M12" s="29"/>
    </row>
    <row r="13" spans="1:13" s="15" customFormat="1" ht="15">
      <c r="A13" s="87" t="s">
        <v>23</v>
      </c>
      <c r="B13" s="79">
        <v>7737</v>
      </c>
      <c r="C13" s="116" t="s">
        <v>24</v>
      </c>
      <c r="D13" s="65">
        <v>0.004861111111111111</v>
      </c>
      <c r="E13" s="67"/>
      <c r="F13" s="68"/>
      <c r="G13" s="67"/>
      <c r="H13" s="62"/>
      <c r="I13" s="62">
        <v>19</v>
      </c>
      <c r="J13" s="69">
        <f>SUM(Total!D11:I11)</f>
        <v>114</v>
      </c>
      <c r="K13" s="65">
        <v>0.004861111111111111</v>
      </c>
      <c r="L13" s="70"/>
      <c r="M13" s="29"/>
    </row>
    <row r="14" spans="1:13" s="15" customFormat="1" ht="15">
      <c r="A14" s="87" t="s">
        <v>56</v>
      </c>
      <c r="B14" s="79">
        <v>2679</v>
      </c>
      <c r="C14" s="116" t="s">
        <v>57</v>
      </c>
      <c r="D14" s="65">
        <v>0.011805555555555555</v>
      </c>
      <c r="E14" s="67"/>
      <c r="F14" s="68"/>
      <c r="G14" s="67"/>
      <c r="H14" s="62"/>
      <c r="I14" s="62">
        <v>19</v>
      </c>
      <c r="J14" s="69">
        <f>SUM(Total!D12:I12)</f>
        <v>114</v>
      </c>
      <c r="K14" s="65">
        <v>0.011805555555555555</v>
      </c>
      <c r="L14" s="70"/>
      <c r="M14" s="35"/>
    </row>
    <row r="15" spans="1:13" s="15" customFormat="1" ht="15">
      <c r="A15" s="87" t="s">
        <v>18</v>
      </c>
      <c r="B15" s="79">
        <v>610</v>
      </c>
      <c r="C15" s="116" t="s">
        <v>19</v>
      </c>
      <c r="D15" s="65">
        <v>0.011111111111111112</v>
      </c>
      <c r="E15" s="67"/>
      <c r="F15" s="68"/>
      <c r="G15" s="67"/>
      <c r="H15" s="62"/>
      <c r="I15" s="62">
        <v>19</v>
      </c>
      <c r="J15" s="69">
        <f>SUM(Total!D13:I13)</f>
        <v>114</v>
      </c>
      <c r="K15" s="65">
        <v>0.011111111111111112</v>
      </c>
      <c r="L15" s="70"/>
      <c r="M15" s="29"/>
    </row>
    <row r="16" spans="1:13" s="15" customFormat="1" ht="15">
      <c r="A16" s="87" t="s">
        <v>67</v>
      </c>
      <c r="B16" s="79"/>
      <c r="C16" s="116" t="s">
        <v>64</v>
      </c>
      <c r="D16" s="65">
        <v>0.0006944444444444445</v>
      </c>
      <c r="E16" s="67"/>
      <c r="F16" s="68"/>
      <c r="G16" s="67"/>
      <c r="H16" s="62"/>
      <c r="I16" s="62">
        <v>19</v>
      </c>
      <c r="J16" s="69">
        <f>SUM(Total!D14:I14)</f>
        <v>114</v>
      </c>
      <c r="K16" s="65">
        <v>0.0006944444444444445</v>
      </c>
      <c r="L16" s="70"/>
      <c r="M16" s="30"/>
    </row>
    <row r="17" spans="1:13" s="15" customFormat="1" ht="15">
      <c r="A17" s="87" t="s">
        <v>61</v>
      </c>
      <c r="B17" s="79" t="s">
        <v>62</v>
      </c>
      <c r="C17" s="116" t="s">
        <v>63</v>
      </c>
      <c r="D17" s="65">
        <v>0.012499999999999999</v>
      </c>
      <c r="E17" s="67"/>
      <c r="F17" s="68"/>
      <c r="G17" s="67"/>
      <c r="H17" s="62"/>
      <c r="I17" s="62">
        <v>19</v>
      </c>
      <c r="J17" s="69">
        <f>SUM(Total!D15:I15)</f>
        <v>114</v>
      </c>
      <c r="K17" s="65">
        <v>0.012499999999999999</v>
      </c>
      <c r="L17" s="70"/>
      <c r="M17" s="30"/>
    </row>
    <row r="18" spans="1:13" s="15" customFormat="1" ht="15">
      <c r="A18" s="87" t="s">
        <v>38</v>
      </c>
      <c r="B18" s="79">
        <v>15</v>
      </c>
      <c r="C18" s="116" t="s">
        <v>39</v>
      </c>
      <c r="D18" s="65">
        <v>0.018055555555555557</v>
      </c>
      <c r="E18" s="67"/>
      <c r="F18" s="68"/>
      <c r="G18" s="67"/>
      <c r="H18" s="62"/>
      <c r="I18" s="62">
        <v>19</v>
      </c>
      <c r="J18" s="69">
        <f>SUM(Total!D16:I16)</f>
        <v>114</v>
      </c>
      <c r="K18" s="65">
        <v>0.018055555555555557</v>
      </c>
      <c r="L18" s="70"/>
      <c r="M18" s="30"/>
    </row>
    <row r="19" spans="1:13" s="15" customFormat="1" ht="15">
      <c r="A19" s="87" t="s">
        <v>49</v>
      </c>
      <c r="B19" s="79" t="s">
        <v>48</v>
      </c>
      <c r="C19" s="116" t="s">
        <v>60</v>
      </c>
      <c r="D19" s="65">
        <v>0.017361111111111112</v>
      </c>
      <c r="E19" s="67"/>
      <c r="F19" s="68"/>
      <c r="G19" s="67"/>
      <c r="H19" s="62"/>
      <c r="I19" s="62">
        <v>19</v>
      </c>
      <c r="J19" s="69">
        <f>SUM(Total!D17:I17)</f>
        <v>114</v>
      </c>
      <c r="K19" s="65">
        <v>0.017361111111111112</v>
      </c>
      <c r="L19" s="70"/>
      <c r="M19" s="30"/>
    </row>
    <row r="20" spans="1:13" s="15" customFormat="1" ht="15">
      <c r="A20" s="87" t="s">
        <v>21</v>
      </c>
      <c r="B20" s="79">
        <v>4628</v>
      </c>
      <c r="C20" s="116" t="s">
        <v>22</v>
      </c>
      <c r="D20" s="65">
        <v>0.017361111111111112</v>
      </c>
      <c r="E20" s="67"/>
      <c r="F20" s="68"/>
      <c r="G20" s="67"/>
      <c r="H20" s="62"/>
      <c r="I20" s="62">
        <v>19</v>
      </c>
      <c r="J20" s="69">
        <f>SUM(Total!D18:I18)</f>
        <v>114</v>
      </c>
      <c r="K20" s="65">
        <v>0.017361111111111112</v>
      </c>
      <c r="L20" s="70"/>
      <c r="M20" s="30"/>
    </row>
    <row r="21" spans="1:13" s="15" customFormat="1" ht="15">
      <c r="A21" s="87" t="s">
        <v>20</v>
      </c>
      <c r="B21" s="79">
        <v>4613</v>
      </c>
      <c r="C21" s="116" t="s">
        <v>76</v>
      </c>
      <c r="D21" s="65">
        <v>0.01875</v>
      </c>
      <c r="E21" s="67"/>
      <c r="F21" s="68"/>
      <c r="G21" s="67"/>
      <c r="H21" s="62"/>
      <c r="I21" s="62">
        <v>19</v>
      </c>
      <c r="J21" s="69">
        <f>SUM(Total!D19:I19)</f>
        <v>114</v>
      </c>
      <c r="K21" s="65">
        <v>0.01875</v>
      </c>
      <c r="L21" s="70"/>
      <c r="M21" s="30"/>
    </row>
    <row r="22" spans="1:13" s="15" customFormat="1" ht="15">
      <c r="A22" s="87" t="s">
        <v>42</v>
      </c>
      <c r="B22" s="79">
        <v>5979</v>
      </c>
      <c r="C22" s="116" t="s">
        <v>43</v>
      </c>
      <c r="D22" s="65">
        <v>0.020833333333333332</v>
      </c>
      <c r="E22" s="67"/>
      <c r="F22" s="68"/>
      <c r="G22" s="67"/>
      <c r="H22" s="62"/>
      <c r="I22" s="62">
        <v>19</v>
      </c>
      <c r="J22" s="69">
        <f>SUM(Total!D20:I20)</f>
        <v>114</v>
      </c>
      <c r="K22" s="65">
        <v>0.020833333333333332</v>
      </c>
      <c r="L22" s="70"/>
      <c r="M22" s="30"/>
    </row>
    <row r="23" spans="1:13" s="15" customFormat="1" ht="15">
      <c r="A23" s="87" t="s">
        <v>65</v>
      </c>
      <c r="B23" s="79">
        <v>4655</v>
      </c>
      <c r="C23" s="116" t="s">
        <v>53</v>
      </c>
      <c r="D23" s="65">
        <v>0.020833333333333332</v>
      </c>
      <c r="E23" s="67"/>
      <c r="F23" s="68"/>
      <c r="G23" s="67"/>
      <c r="H23" s="62"/>
      <c r="I23" s="62">
        <v>19</v>
      </c>
      <c r="J23" s="69">
        <f>SUM(Total!D21:I21)</f>
        <v>114</v>
      </c>
      <c r="K23" s="65">
        <v>0.020833333333333332</v>
      </c>
      <c r="L23" s="70"/>
      <c r="M23" s="30"/>
    </row>
    <row r="24" spans="1:13" s="15" customFormat="1" ht="15">
      <c r="A24" s="87" t="s">
        <v>25</v>
      </c>
      <c r="B24" s="79">
        <v>2939</v>
      </c>
      <c r="C24" s="116" t="s">
        <v>26</v>
      </c>
      <c r="D24" s="65">
        <v>0.019444444444444445</v>
      </c>
      <c r="E24" s="67"/>
      <c r="F24" s="68"/>
      <c r="G24" s="67"/>
      <c r="H24" s="62"/>
      <c r="I24" s="62">
        <v>19</v>
      </c>
      <c r="J24" s="69">
        <f>SUM(Total!D22:I22)</f>
        <v>114</v>
      </c>
      <c r="K24" s="65">
        <v>0.019444444444444445</v>
      </c>
      <c r="L24" s="70"/>
      <c r="M24" s="30"/>
    </row>
    <row r="25" spans="1:13" s="15" customFormat="1" ht="15">
      <c r="A25" s="87" t="s">
        <v>58</v>
      </c>
      <c r="B25" s="79">
        <v>6878</v>
      </c>
      <c r="C25" s="116" t="s">
        <v>59</v>
      </c>
      <c r="D25" s="65">
        <v>0.02361111111111111</v>
      </c>
      <c r="E25" s="67"/>
      <c r="F25" s="68"/>
      <c r="G25" s="67"/>
      <c r="H25" s="62"/>
      <c r="I25" s="62">
        <v>19</v>
      </c>
      <c r="J25" s="69">
        <f>SUM(Total!D23:I23)</f>
        <v>98</v>
      </c>
      <c r="K25" s="65">
        <v>0.02361111111111111</v>
      </c>
      <c r="L25" s="70"/>
      <c r="M25" s="30"/>
    </row>
    <row r="26" spans="1:13" s="15" customFormat="1" ht="15">
      <c r="A26" s="87" t="s">
        <v>68</v>
      </c>
      <c r="B26" s="79">
        <v>1925</v>
      </c>
      <c r="C26" s="116" t="s">
        <v>69</v>
      </c>
      <c r="D26" s="65">
        <v>0.015277777777777777</v>
      </c>
      <c r="E26" s="67">
        <v>0.12359953703703704</v>
      </c>
      <c r="F26" s="68">
        <v>2</v>
      </c>
      <c r="G26" s="67">
        <f aca="true" t="shared" si="0" ref="G12:G26">E26-D26</f>
        <v>0.10832175925925926</v>
      </c>
      <c r="H26" s="62">
        <v>2</v>
      </c>
      <c r="I26" s="62">
        <v>2</v>
      </c>
      <c r="J26" s="69">
        <f>SUM(Total!D24:I24)</f>
        <v>47</v>
      </c>
      <c r="K26" s="65">
        <v>0.015972222222222224</v>
      </c>
      <c r="L26" s="70" t="s">
        <v>71</v>
      </c>
      <c r="M26" s="30"/>
    </row>
    <row r="27" spans="1:13" s="15" customFormat="1" ht="15">
      <c r="A27" s="87" t="s">
        <v>77</v>
      </c>
      <c r="B27" s="79">
        <v>2393</v>
      </c>
      <c r="C27" s="116" t="s">
        <v>78</v>
      </c>
      <c r="D27" s="65">
        <v>0.012499999999999999</v>
      </c>
      <c r="E27" s="67"/>
      <c r="F27" s="68"/>
      <c r="G27" s="67"/>
      <c r="H27" s="62"/>
      <c r="I27" s="62">
        <v>19</v>
      </c>
      <c r="J27" s="69">
        <f>SUM(Total!D25:I25)</f>
        <v>114</v>
      </c>
      <c r="K27" s="65">
        <v>0.012499999999999999</v>
      </c>
      <c r="L27" s="70"/>
      <c r="M27" s="30"/>
    </row>
    <row r="28" spans="1:13" s="15" customFormat="1" ht="15">
      <c r="A28" s="87"/>
      <c r="B28" s="79"/>
      <c r="C28" s="114"/>
      <c r="D28" s="65"/>
      <c r="E28" s="67"/>
      <c r="F28" s="68"/>
      <c r="G28" s="67"/>
      <c r="H28" s="62"/>
      <c r="I28" s="62"/>
      <c r="J28" s="69"/>
      <c r="K28" s="65"/>
      <c r="L28" s="70"/>
      <c r="M28" s="30"/>
    </row>
    <row r="29" spans="1:13" s="15" customFormat="1" ht="15">
      <c r="A29" s="87"/>
      <c r="B29" s="79"/>
      <c r="C29" s="114"/>
      <c r="D29" s="65"/>
      <c r="E29" s="67"/>
      <c r="F29" s="68"/>
      <c r="G29" s="67"/>
      <c r="H29" s="62"/>
      <c r="I29" s="62"/>
      <c r="J29" s="69"/>
      <c r="K29" s="65"/>
      <c r="L29" s="70"/>
      <c r="M29" s="30"/>
    </row>
    <row r="30" spans="1:13" s="15" customFormat="1" ht="15">
      <c r="A30" s="87"/>
      <c r="B30" s="79"/>
      <c r="C30" s="114"/>
      <c r="D30" s="65"/>
      <c r="E30" s="67"/>
      <c r="F30" s="68"/>
      <c r="G30" s="67"/>
      <c r="H30" s="62"/>
      <c r="I30" s="62"/>
      <c r="J30" s="69"/>
      <c r="K30" s="65"/>
      <c r="L30" s="70"/>
      <c r="M30" s="30"/>
    </row>
    <row r="31" spans="1:13" s="15" customFormat="1" ht="15">
      <c r="A31" s="21"/>
      <c r="B31" s="22"/>
      <c r="C31" s="21"/>
      <c r="D31" s="31"/>
      <c r="E31" s="32"/>
      <c r="F31" s="22"/>
      <c r="G31" s="32"/>
      <c r="H31" s="22"/>
      <c r="I31" s="22"/>
      <c r="J31" s="22"/>
      <c r="K31" s="31"/>
      <c r="L31" s="33"/>
      <c r="M31" s="3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8">
      <selection activeCell="N18" sqref="N18"/>
    </sheetView>
  </sheetViews>
  <sheetFormatPr defaultColWidth="9.140625" defaultRowHeight="12.75"/>
  <cols>
    <col min="1" max="1" width="20.8515625" style="0" customWidth="1"/>
    <col min="2" max="2" width="9.140625" style="6" customWidth="1"/>
    <col min="3" max="3" width="14.57421875" style="0" customWidth="1"/>
    <col min="4" max="7" width="9.140625" style="6" customWidth="1"/>
  </cols>
  <sheetData>
    <row r="1" spans="1:2" ht="12.75">
      <c r="A1" s="1"/>
      <c r="B1" s="10"/>
    </row>
    <row r="2" spans="1:12" ht="15.75">
      <c r="A2" s="4" t="s">
        <v>37</v>
      </c>
      <c r="B2" s="11"/>
      <c r="J2" s="2"/>
      <c r="K2" s="2"/>
      <c r="L2" s="1"/>
    </row>
    <row r="3" spans="1:12" ht="15.75">
      <c r="A3" s="4" t="str">
        <f>'Race 1'!B2</f>
        <v>Winter 2016 / 2017</v>
      </c>
      <c r="B3" s="10"/>
      <c r="J3" s="2"/>
      <c r="K3" s="2"/>
      <c r="L3" s="1"/>
    </row>
    <row r="4" spans="1:2" ht="12.75">
      <c r="A4" s="1"/>
      <c r="B4" s="10"/>
    </row>
    <row r="5" spans="1:13" ht="12.75">
      <c r="A5" s="1"/>
      <c r="B5" s="10"/>
      <c r="C5" s="1"/>
      <c r="D5" s="10"/>
      <c r="E5" s="10"/>
      <c r="F5" s="10"/>
      <c r="G5" s="10"/>
      <c r="H5" s="1"/>
      <c r="I5" s="1"/>
      <c r="J5" s="1"/>
      <c r="K5" s="1"/>
      <c r="L5" s="1"/>
      <c r="M5" s="1"/>
    </row>
    <row r="6" spans="1:13" ht="15.75">
      <c r="A6" s="4"/>
      <c r="B6" s="10"/>
      <c r="D6" s="10"/>
      <c r="E6" s="10"/>
      <c r="F6" s="10"/>
      <c r="G6" s="10"/>
      <c r="H6" s="1"/>
      <c r="I6" s="1"/>
      <c r="J6" s="1"/>
      <c r="K6" s="1"/>
      <c r="L6" s="1"/>
      <c r="M6" s="1"/>
    </row>
    <row r="7" spans="1:13" s="20" customFormat="1" ht="45">
      <c r="A7" s="19" t="s">
        <v>6</v>
      </c>
      <c r="B7" s="14" t="s">
        <v>7</v>
      </c>
      <c r="C7" s="19" t="s">
        <v>8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4" t="s">
        <v>32</v>
      </c>
      <c r="J7" s="14" t="s">
        <v>33</v>
      </c>
      <c r="K7" s="14" t="s">
        <v>36</v>
      </c>
      <c r="L7" s="14" t="s">
        <v>34</v>
      </c>
      <c r="M7" s="14" t="s">
        <v>35</v>
      </c>
    </row>
    <row r="8" spans="1:13" s="72" customFormat="1" ht="25.5">
      <c r="A8" s="73" t="str">
        <f>'Race 1'!A10</f>
        <v>League of Extraordinary Gentlemen</v>
      </c>
      <c r="B8" s="74" t="str">
        <f>'Race 1'!B10</f>
        <v>R51</v>
      </c>
      <c r="C8" s="75" t="str">
        <f>'Race 1'!C10</f>
        <v>B. Wilson</v>
      </c>
      <c r="D8" s="76">
        <f>'Race 1'!N10</f>
        <v>19</v>
      </c>
      <c r="E8" s="76">
        <f>'Race 2'!I10</f>
        <v>19</v>
      </c>
      <c r="F8" s="76">
        <f>'Race 3'!I10</f>
        <v>19</v>
      </c>
      <c r="G8" s="76">
        <f>'Race 4'!I10</f>
        <v>19</v>
      </c>
      <c r="H8" s="76">
        <f>'Race 5'!I10</f>
        <v>19</v>
      </c>
      <c r="I8" s="76">
        <f>'Race 6'!I10</f>
        <v>19</v>
      </c>
      <c r="J8" s="76">
        <f>SUM(D8:I8)</f>
        <v>114</v>
      </c>
      <c r="K8" s="76">
        <v>19</v>
      </c>
      <c r="L8" s="77">
        <f>J8-K8</f>
        <v>95</v>
      </c>
      <c r="M8" s="78"/>
    </row>
    <row r="9" spans="1:13" s="15" customFormat="1" ht="14.25">
      <c r="A9" s="73" t="str">
        <f>'Race 1'!A11</f>
        <v>Still Festering</v>
      </c>
      <c r="B9" s="74" t="str">
        <f>'Race 1'!B11</f>
        <v>M106</v>
      </c>
      <c r="C9" s="75" t="str">
        <f>'Race 1'!C11</f>
        <v>P. O'Brien</v>
      </c>
      <c r="D9" s="76">
        <f>'Race 1'!N11</f>
        <v>19</v>
      </c>
      <c r="E9" s="76">
        <f>'Race 2'!I11</f>
        <v>1</v>
      </c>
      <c r="F9" s="76">
        <f>'Race 3'!I11</f>
        <v>1</v>
      </c>
      <c r="G9" s="76">
        <f>'Race 4'!I11</f>
        <v>1</v>
      </c>
      <c r="H9" s="76">
        <f>'Race 5'!I11</f>
        <v>19</v>
      </c>
      <c r="I9" s="76">
        <f>'Race 6'!I11</f>
        <v>1</v>
      </c>
      <c r="J9" s="76">
        <f aca="true" t="shared" si="0" ref="J8:J25">SUM(D9:I9)</f>
        <v>42</v>
      </c>
      <c r="K9" s="76">
        <v>19</v>
      </c>
      <c r="L9" s="77">
        <f aca="true" t="shared" si="1" ref="L9:L25">J9-K9</f>
        <v>23</v>
      </c>
      <c r="M9" s="63">
        <v>1</v>
      </c>
    </row>
    <row r="10" spans="1:13" s="15" customFormat="1" ht="14.25">
      <c r="A10" s="73" t="str">
        <f>'Race 1'!A12</f>
        <v>Axis of Evil</v>
      </c>
      <c r="B10" s="74" t="str">
        <f>'Race 1'!B12</f>
        <v>AUS 765</v>
      </c>
      <c r="C10" s="75" t="str">
        <f>'Race 1'!C12</f>
        <v>G. Dempsey</v>
      </c>
      <c r="D10" s="76">
        <f>'Race 1'!N12</f>
        <v>19</v>
      </c>
      <c r="E10" s="76">
        <f>'Race 2'!I12</f>
        <v>19</v>
      </c>
      <c r="F10" s="76">
        <f>'Race 3'!I12</f>
        <v>19</v>
      </c>
      <c r="G10" s="76">
        <f>'Race 4'!I12</f>
        <v>19</v>
      </c>
      <c r="H10" s="76">
        <f>'Race 5'!I12</f>
        <v>19</v>
      </c>
      <c r="I10" s="76">
        <f>'Race 6'!I12</f>
        <v>19</v>
      </c>
      <c r="J10" s="76">
        <f t="shared" si="0"/>
        <v>114</v>
      </c>
      <c r="K10" s="76">
        <v>19</v>
      </c>
      <c r="L10" s="77">
        <f t="shared" si="1"/>
        <v>95</v>
      </c>
      <c r="M10" s="63"/>
    </row>
    <row r="11" spans="1:13" s="15" customFormat="1" ht="14.25">
      <c r="A11" s="73" t="str">
        <f>'Race 1'!A13</f>
        <v>Van Demon</v>
      </c>
      <c r="B11" s="74">
        <f>'Race 1'!B13</f>
        <v>7737</v>
      </c>
      <c r="C11" s="75" t="str">
        <f>'Race 1'!C13</f>
        <v>S. Deane</v>
      </c>
      <c r="D11" s="76">
        <f>'Race 1'!N13</f>
        <v>19</v>
      </c>
      <c r="E11" s="76">
        <f>'Race 2'!I13</f>
        <v>19</v>
      </c>
      <c r="F11" s="76">
        <f>'Race 3'!I13</f>
        <v>19</v>
      </c>
      <c r="G11" s="76">
        <f>'Race 4'!I13</f>
        <v>19</v>
      </c>
      <c r="H11" s="76">
        <f>'Race 5'!I13</f>
        <v>19</v>
      </c>
      <c r="I11" s="76">
        <f>'Race 6'!I13</f>
        <v>19</v>
      </c>
      <c r="J11" s="76">
        <f t="shared" si="0"/>
        <v>114</v>
      </c>
      <c r="K11" s="76">
        <v>19</v>
      </c>
      <c r="L11" s="77">
        <f t="shared" si="1"/>
        <v>95</v>
      </c>
      <c r="M11" s="63"/>
    </row>
    <row r="12" spans="1:13" s="15" customFormat="1" ht="14.25">
      <c r="A12" s="73" t="str">
        <f>'Race 1'!A14</f>
        <v>Myuna 111</v>
      </c>
      <c r="B12" s="74">
        <f>'Race 1'!B14</f>
        <v>2679</v>
      </c>
      <c r="C12" s="75" t="str">
        <f>'Race 1'!C14</f>
        <v>M.Trask</v>
      </c>
      <c r="D12" s="76">
        <f>'Race 1'!N14</f>
        <v>19</v>
      </c>
      <c r="E12" s="76">
        <f>'Race 2'!I14</f>
        <v>19</v>
      </c>
      <c r="F12" s="76">
        <f>'Race 3'!I14</f>
        <v>19</v>
      </c>
      <c r="G12" s="76">
        <f>'Race 4'!I14</f>
        <v>19</v>
      </c>
      <c r="H12" s="76">
        <f>'Race 5'!I14</f>
        <v>19</v>
      </c>
      <c r="I12" s="76">
        <f>'Race 6'!I14</f>
        <v>19</v>
      </c>
      <c r="J12" s="76">
        <f t="shared" si="0"/>
        <v>114</v>
      </c>
      <c r="K12" s="76">
        <v>19</v>
      </c>
      <c r="L12" s="77">
        <f t="shared" si="1"/>
        <v>95</v>
      </c>
      <c r="M12" s="63"/>
    </row>
    <row r="13" spans="1:13" s="15" customFormat="1" ht="14.25">
      <c r="A13" s="73" t="str">
        <f>'Race 1'!A15</f>
        <v>Hot Stuff</v>
      </c>
      <c r="B13" s="74">
        <f>'Race 1'!B15</f>
        <v>610</v>
      </c>
      <c r="C13" s="75" t="str">
        <f>'Race 1'!C15</f>
        <v>L. Player</v>
      </c>
      <c r="D13" s="76">
        <f>'Race 1'!N15</f>
        <v>19</v>
      </c>
      <c r="E13" s="76">
        <f>'Race 2'!I15</f>
        <v>19</v>
      </c>
      <c r="F13" s="76">
        <f>'Race 3'!I15</f>
        <v>19</v>
      </c>
      <c r="G13" s="76">
        <f>'Race 4'!I15</f>
        <v>19</v>
      </c>
      <c r="H13" s="76">
        <f>'Race 5'!I15</f>
        <v>19</v>
      </c>
      <c r="I13" s="76">
        <f>'Race 6'!I15</f>
        <v>19</v>
      </c>
      <c r="J13" s="76">
        <f t="shared" si="0"/>
        <v>114</v>
      </c>
      <c r="K13" s="76">
        <v>19</v>
      </c>
      <c r="L13" s="77">
        <f t="shared" si="1"/>
        <v>95</v>
      </c>
      <c r="M13" s="63"/>
    </row>
    <row r="14" spans="1:13" s="15" customFormat="1" ht="14.25">
      <c r="A14" s="73" t="str">
        <f>'Race 1'!A16</f>
        <v>Pacific Express</v>
      </c>
      <c r="B14" s="74">
        <f>'Race 1'!B16</f>
        <v>0</v>
      </c>
      <c r="C14" s="75" t="str">
        <f>'Race 1'!C16</f>
        <v>S. Glassock</v>
      </c>
      <c r="D14" s="76">
        <f>'Race 1'!N16</f>
        <v>19</v>
      </c>
      <c r="E14" s="76">
        <f>'Race 2'!I16</f>
        <v>19</v>
      </c>
      <c r="F14" s="76">
        <f>'Race 3'!I16</f>
        <v>19</v>
      </c>
      <c r="G14" s="76">
        <f>'Race 4'!I16</f>
        <v>19</v>
      </c>
      <c r="H14" s="76">
        <f>'Race 5'!I16</f>
        <v>19</v>
      </c>
      <c r="I14" s="76">
        <f>'Race 6'!I16</f>
        <v>19</v>
      </c>
      <c r="J14" s="76">
        <f t="shared" si="0"/>
        <v>114</v>
      </c>
      <c r="K14" s="76">
        <v>19</v>
      </c>
      <c r="L14" s="77">
        <f t="shared" si="1"/>
        <v>95</v>
      </c>
      <c r="M14" s="63"/>
    </row>
    <row r="15" spans="1:13" s="15" customFormat="1" ht="14.25">
      <c r="A15" s="73" t="str">
        <f>'Race 1'!A17</f>
        <v>Blur</v>
      </c>
      <c r="B15" s="74" t="str">
        <f>'Race 1'!B17</f>
        <v>G301</v>
      </c>
      <c r="C15" s="75" t="str">
        <f>'Race 1'!C17</f>
        <v>G. Levis</v>
      </c>
      <c r="D15" s="76">
        <f>'Race 1'!N17</f>
        <v>19</v>
      </c>
      <c r="E15" s="76">
        <f>'Race 2'!I17</f>
        <v>19</v>
      </c>
      <c r="F15" s="76">
        <f>'Race 3'!I17</f>
        <v>19</v>
      </c>
      <c r="G15" s="76">
        <f>'Race 4'!I17</f>
        <v>19</v>
      </c>
      <c r="H15" s="76">
        <f>'Race 5'!I17</f>
        <v>19</v>
      </c>
      <c r="I15" s="76">
        <f>'Race 6'!I17</f>
        <v>19</v>
      </c>
      <c r="J15" s="76">
        <f t="shared" si="0"/>
        <v>114</v>
      </c>
      <c r="K15" s="76">
        <v>19</v>
      </c>
      <c r="L15" s="77">
        <f t="shared" si="1"/>
        <v>95</v>
      </c>
      <c r="M15" s="63"/>
    </row>
    <row r="16" spans="1:13" s="15" customFormat="1" ht="14.25">
      <c r="A16" s="73" t="str">
        <f>'Race 1'!A18</f>
        <v>Pink Panther</v>
      </c>
      <c r="B16" s="74">
        <f>'Race 1'!B18</f>
        <v>15</v>
      </c>
      <c r="C16" s="75" t="str">
        <f>'Race 1'!C18</f>
        <v>J. Stanton</v>
      </c>
      <c r="D16" s="76">
        <f>'Race 1'!N18</f>
        <v>19</v>
      </c>
      <c r="E16" s="76">
        <f>'Race 2'!I18</f>
        <v>19</v>
      </c>
      <c r="F16" s="76">
        <f>'Race 3'!I18</f>
        <v>19</v>
      </c>
      <c r="G16" s="76">
        <f>'Race 4'!I18</f>
        <v>19</v>
      </c>
      <c r="H16" s="76">
        <f>'Race 5'!I18</f>
        <v>19</v>
      </c>
      <c r="I16" s="76">
        <f>'Race 6'!I18</f>
        <v>19</v>
      </c>
      <c r="J16" s="76">
        <f t="shared" si="0"/>
        <v>114</v>
      </c>
      <c r="K16" s="76">
        <v>19</v>
      </c>
      <c r="L16" s="77">
        <f t="shared" si="1"/>
        <v>95</v>
      </c>
      <c r="M16" s="63"/>
    </row>
    <row r="17" spans="1:13" s="15" customFormat="1" ht="14.25">
      <c r="A17" s="73" t="str">
        <f>'Race 1'!A19</f>
        <v>A Fine Balance</v>
      </c>
      <c r="B17" s="74" t="str">
        <f>'Race 1'!B19</f>
        <v>A105</v>
      </c>
      <c r="C17" s="75" t="str">
        <f>'Race 1'!C19</f>
        <v>J. Carlile</v>
      </c>
      <c r="D17" s="76">
        <f>'Race 1'!N19</f>
        <v>19</v>
      </c>
      <c r="E17" s="76">
        <f>'Race 2'!I19</f>
        <v>19</v>
      </c>
      <c r="F17" s="76">
        <f>'Race 3'!I19</f>
        <v>19</v>
      </c>
      <c r="G17" s="76">
        <f>'Race 4'!I19</f>
        <v>19</v>
      </c>
      <c r="H17" s="76">
        <f>'Race 5'!I19</f>
        <v>19</v>
      </c>
      <c r="I17" s="76">
        <f>'Race 6'!I19</f>
        <v>19</v>
      </c>
      <c r="J17" s="76">
        <f t="shared" si="0"/>
        <v>114</v>
      </c>
      <c r="K17" s="76">
        <v>19</v>
      </c>
      <c r="L17" s="77">
        <f t="shared" si="1"/>
        <v>95</v>
      </c>
      <c r="M17" s="63"/>
    </row>
    <row r="18" spans="1:13" s="15" customFormat="1" ht="14.25">
      <c r="A18" s="73" t="str">
        <f>'Race 1'!A20</f>
        <v>Any Excuse</v>
      </c>
      <c r="B18" s="74">
        <f>'Race 1'!B20</f>
        <v>4628</v>
      </c>
      <c r="C18" s="75" t="str">
        <f>'Race 1'!C20</f>
        <v>T. Ainsworth</v>
      </c>
      <c r="D18" s="76">
        <f>'Race 1'!N20</f>
        <v>19</v>
      </c>
      <c r="E18" s="76">
        <f>'Race 2'!I20</f>
        <v>19</v>
      </c>
      <c r="F18" s="76">
        <f>'Race 3'!I20</f>
        <v>19</v>
      </c>
      <c r="G18" s="76">
        <f>'Race 4'!I20</f>
        <v>19</v>
      </c>
      <c r="H18" s="76">
        <f>'Race 5'!I20</f>
        <v>19</v>
      </c>
      <c r="I18" s="76">
        <f>'Race 6'!I20</f>
        <v>19</v>
      </c>
      <c r="J18" s="76">
        <f t="shared" si="0"/>
        <v>114</v>
      </c>
      <c r="K18" s="76">
        <v>19</v>
      </c>
      <c r="L18" s="77">
        <f t="shared" si="1"/>
        <v>95</v>
      </c>
      <c r="M18" s="63"/>
    </row>
    <row r="19" spans="1:13" s="15" customFormat="1" ht="14.25">
      <c r="A19" s="73" t="str">
        <f>'Race 1'!A21</f>
        <v>Le Transit Lane</v>
      </c>
      <c r="B19" s="74">
        <f>'Race 1'!B21</f>
        <v>4613</v>
      </c>
      <c r="C19" s="75" t="str">
        <f>'Race 1'!C21</f>
        <v>J. Bradshaw</v>
      </c>
      <c r="D19" s="76">
        <f>'Race 1'!N21</f>
        <v>19</v>
      </c>
      <c r="E19" s="76">
        <f>'Race 2'!I21</f>
        <v>19</v>
      </c>
      <c r="F19" s="76">
        <f>'Race 3'!I21</f>
        <v>19</v>
      </c>
      <c r="G19" s="76">
        <f>'Race 4'!I21</f>
        <v>19</v>
      </c>
      <c r="H19" s="76">
        <f>'Race 5'!I21</f>
        <v>19</v>
      </c>
      <c r="I19" s="76">
        <f>'Race 6'!I21</f>
        <v>19</v>
      </c>
      <c r="J19" s="76">
        <f t="shared" si="0"/>
        <v>114</v>
      </c>
      <c r="K19" s="76">
        <v>19</v>
      </c>
      <c r="L19" s="77">
        <f t="shared" si="1"/>
        <v>95</v>
      </c>
      <c r="M19" s="63"/>
    </row>
    <row r="20" spans="1:13" s="15" customFormat="1" ht="14.25">
      <c r="A20" s="73" t="str">
        <f>'Race 1'!A22</f>
        <v>Stridor</v>
      </c>
      <c r="B20" s="74">
        <f>'Race 1'!B22</f>
        <v>5979</v>
      </c>
      <c r="C20" s="75" t="str">
        <f>'Race 1'!C22</f>
        <v>P. Kennedy</v>
      </c>
      <c r="D20" s="76">
        <f>'Race 1'!N22</f>
        <v>19</v>
      </c>
      <c r="E20" s="76">
        <f>'Race 2'!I22</f>
        <v>19</v>
      </c>
      <c r="F20" s="76">
        <f>'Race 3'!I22</f>
        <v>19</v>
      </c>
      <c r="G20" s="76">
        <f>'Race 4'!I22</f>
        <v>19</v>
      </c>
      <c r="H20" s="76">
        <f>'Race 5'!I22</f>
        <v>19</v>
      </c>
      <c r="I20" s="76">
        <f>'Race 6'!I22</f>
        <v>19</v>
      </c>
      <c r="J20" s="76">
        <f t="shared" si="0"/>
        <v>114</v>
      </c>
      <c r="K20" s="76">
        <v>19</v>
      </c>
      <c r="L20" s="77">
        <f t="shared" si="1"/>
        <v>95</v>
      </c>
      <c r="M20" s="63"/>
    </row>
    <row r="21" spans="1:13" s="15" customFormat="1" ht="14.25">
      <c r="A21" s="73" t="str">
        <f>'Race 1'!A23</f>
        <v>Xena Warrior Princess</v>
      </c>
      <c r="B21" s="74">
        <f>'Race 1'!B23</f>
        <v>4655</v>
      </c>
      <c r="C21" s="75" t="str">
        <f>'Race 1'!C23</f>
        <v>C. Howe</v>
      </c>
      <c r="D21" s="76">
        <f>'Race 1'!N23</f>
        <v>19</v>
      </c>
      <c r="E21" s="76">
        <f>'Race 2'!I23</f>
        <v>19</v>
      </c>
      <c r="F21" s="76">
        <f>'Race 3'!I23</f>
        <v>19</v>
      </c>
      <c r="G21" s="76">
        <f>'Race 4'!I23</f>
        <v>19</v>
      </c>
      <c r="H21" s="76">
        <f>'Race 5'!I23</f>
        <v>19</v>
      </c>
      <c r="I21" s="76">
        <f>'Race 6'!I23</f>
        <v>19</v>
      </c>
      <c r="J21" s="76">
        <f t="shared" si="0"/>
        <v>114</v>
      </c>
      <c r="K21" s="76">
        <v>19</v>
      </c>
      <c r="L21" s="77">
        <f t="shared" si="1"/>
        <v>95</v>
      </c>
      <c r="M21" s="63"/>
    </row>
    <row r="22" spans="1:13" s="15" customFormat="1" ht="14.25">
      <c r="A22" s="73" t="str">
        <f>'Race 1'!A24</f>
        <v>Firefly</v>
      </c>
      <c r="B22" s="74">
        <f>'Race 1'!B24</f>
        <v>2939</v>
      </c>
      <c r="C22" s="75" t="str">
        <f>'Race 1'!C24</f>
        <v>B. Wilson</v>
      </c>
      <c r="D22" s="76">
        <f>'Race 1'!N24</f>
        <v>19</v>
      </c>
      <c r="E22" s="76">
        <f>'Race 2'!I24</f>
        <v>19</v>
      </c>
      <c r="F22" s="76">
        <f>'Race 3'!I24</f>
        <v>19</v>
      </c>
      <c r="G22" s="76">
        <f>'Race 4'!I24</f>
        <v>19</v>
      </c>
      <c r="H22" s="76">
        <f>'Race 5'!I24</f>
        <v>19</v>
      </c>
      <c r="I22" s="76">
        <f>'Race 6'!I24</f>
        <v>19</v>
      </c>
      <c r="J22" s="76">
        <f t="shared" si="0"/>
        <v>114</v>
      </c>
      <c r="K22" s="76">
        <v>19</v>
      </c>
      <c r="L22" s="77">
        <f t="shared" si="1"/>
        <v>95</v>
      </c>
      <c r="M22" s="63"/>
    </row>
    <row r="23" spans="1:13" s="15" customFormat="1" ht="14.25">
      <c r="A23" s="73" t="str">
        <f>'Race 1'!A25</f>
        <v>Wind Falls</v>
      </c>
      <c r="B23" s="74">
        <f>'Race 1'!B25</f>
        <v>6878</v>
      </c>
      <c r="C23" s="75" t="str">
        <f>'Race 1'!C25</f>
        <v>S. Hume</v>
      </c>
      <c r="D23" s="76">
        <f>'Race 1'!N25</f>
        <v>19</v>
      </c>
      <c r="E23" s="76">
        <f>'Race 2'!I25</f>
        <v>3</v>
      </c>
      <c r="F23" s="76">
        <f>'Race 3'!I25</f>
        <v>19</v>
      </c>
      <c r="G23" s="76">
        <f>'Race 4'!I25</f>
        <v>19</v>
      </c>
      <c r="H23" s="76">
        <f>'Race 5'!I25</f>
        <v>19</v>
      </c>
      <c r="I23" s="76">
        <f>'Race 6'!I25</f>
        <v>19</v>
      </c>
      <c r="J23" s="76">
        <f t="shared" si="0"/>
        <v>98</v>
      </c>
      <c r="K23" s="76">
        <v>19</v>
      </c>
      <c r="L23" s="77">
        <f t="shared" si="1"/>
        <v>79</v>
      </c>
      <c r="M23" s="63">
        <v>3</v>
      </c>
    </row>
    <row r="24" spans="1:13" s="15" customFormat="1" ht="14.25">
      <c r="A24" s="73" t="str">
        <f>'Race 1'!A26</f>
        <v>Farrago</v>
      </c>
      <c r="B24" s="74">
        <f>'Race 1'!B26</f>
        <v>1925</v>
      </c>
      <c r="C24" s="75" t="str">
        <f>'Race 1'!C26</f>
        <v>B. Heaton</v>
      </c>
      <c r="D24" s="76">
        <f>'Race 1'!N26</f>
        <v>19</v>
      </c>
      <c r="E24" s="76">
        <f>'Race 2'!I26</f>
        <v>2</v>
      </c>
      <c r="F24" s="76">
        <f>'Race 3'!I26</f>
        <v>2</v>
      </c>
      <c r="G24" s="76">
        <f>'Race 4'!I26</f>
        <v>3</v>
      </c>
      <c r="H24" s="76">
        <f>'Race 5'!I26</f>
        <v>19</v>
      </c>
      <c r="I24" s="76">
        <f>'Race 6'!I26</f>
        <v>2</v>
      </c>
      <c r="J24" s="76">
        <f t="shared" si="0"/>
        <v>47</v>
      </c>
      <c r="K24" s="76">
        <v>19</v>
      </c>
      <c r="L24" s="77">
        <f t="shared" si="1"/>
        <v>28</v>
      </c>
      <c r="M24" s="63">
        <v>2</v>
      </c>
    </row>
    <row r="25" spans="1:13" s="15" customFormat="1" ht="14.25">
      <c r="A25" s="73" t="str">
        <f>'Race 1'!A27</f>
        <v>Roustabout</v>
      </c>
      <c r="B25" s="74">
        <f>'Race 1'!B27</f>
        <v>2393</v>
      </c>
      <c r="C25" s="75" t="str">
        <f>'Race 1'!C27</f>
        <v>R. Widders</v>
      </c>
      <c r="D25" s="76">
        <f>'Race 1'!N27</f>
        <v>19</v>
      </c>
      <c r="E25" s="76">
        <f>'Race 2'!I27</f>
        <v>19</v>
      </c>
      <c r="F25" s="76">
        <f>'Race 3'!I27</f>
        <v>19</v>
      </c>
      <c r="G25" s="76">
        <f>'Race 4'!I27</f>
        <v>19</v>
      </c>
      <c r="H25" s="76">
        <f>'Race 5'!I27</f>
        <v>19</v>
      </c>
      <c r="I25" s="76">
        <f>'Race 6'!I27</f>
        <v>19</v>
      </c>
      <c r="J25" s="76">
        <f t="shared" si="0"/>
        <v>114</v>
      </c>
      <c r="K25" s="76">
        <v>19</v>
      </c>
      <c r="L25" s="77">
        <f t="shared" si="1"/>
        <v>95</v>
      </c>
      <c r="M25" s="63"/>
    </row>
    <row r="26" spans="1:13" s="15" customFormat="1" ht="14.25">
      <c r="A26" s="58"/>
      <c r="B26" s="53"/>
      <c r="C26" s="50"/>
      <c r="D26" s="51"/>
      <c r="E26" s="51"/>
      <c r="F26" s="51"/>
      <c r="G26" s="51"/>
      <c r="H26" s="51"/>
      <c r="I26" s="76"/>
      <c r="J26" s="51"/>
      <c r="K26" s="51"/>
      <c r="L26" s="52"/>
      <c r="M26" s="63"/>
    </row>
    <row r="27" spans="1:13" s="15" customFormat="1" ht="14.25">
      <c r="A27" s="58"/>
      <c r="B27" s="53"/>
      <c r="C27" s="50"/>
      <c r="D27" s="51"/>
      <c r="E27" s="51"/>
      <c r="F27" s="51"/>
      <c r="G27" s="51"/>
      <c r="H27" s="51"/>
      <c r="I27" s="51"/>
      <c r="J27" s="51"/>
      <c r="K27" s="51"/>
      <c r="L27" s="52"/>
      <c r="M27" s="63"/>
    </row>
    <row r="28" spans="1:13" s="15" customFormat="1" ht="14.25">
      <c r="A28" s="58"/>
      <c r="B28" s="53"/>
      <c r="C28" s="50"/>
      <c r="D28" s="51"/>
      <c r="E28" s="51"/>
      <c r="F28" s="51"/>
      <c r="G28" s="51"/>
      <c r="H28" s="51"/>
      <c r="I28" s="51"/>
      <c r="J28" s="51"/>
      <c r="K28" s="51"/>
      <c r="L28" s="52"/>
      <c r="M28" s="63"/>
    </row>
    <row r="29" spans="1:13" s="15" customFormat="1" ht="14.25">
      <c r="A29" s="58"/>
      <c r="B29" s="53"/>
      <c r="C29" s="50"/>
      <c r="D29" s="51"/>
      <c r="E29" s="51"/>
      <c r="F29" s="51"/>
      <c r="G29" s="51"/>
      <c r="H29" s="51"/>
      <c r="I29" s="51"/>
      <c r="J29" s="51"/>
      <c r="K29" s="51"/>
      <c r="L29" s="52"/>
      <c r="M29" s="54"/>
    </row>
    <row r="30" spans="1:13" ht="12.75">
      <c r="A30" s="59"/>
      <c r="B30" s="56"/>
      <c r="C30" s="55"/>
      <c r="D30" s="60"/>
      <c r="E30" s="60"/>
      <c r="F30" s="60"/>
      <c r="G30" s="60"/>
      <c r="H30" s="60"/>
      <c r="I30" s="60"/>
      <c r="J30" s="60"/>
      <c r="K30" s="60"/>
      <c r="L30" s="61"/>
      <c r="M30" s="57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7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2013-07-27T05:58:31Z</cp:lastPrinted>
  <dcterms:created xsi:type="dcterms:W3CDTF">2001-10-28T23:42:10Z</dcterms:created>
  <dcterms:modified xsi:type="dcterms:W3CDTF">2016-08-11T01:51:56Z</dcterms:modified>
  <cp:category/>
  <cp:version/>
  <cp:contentType/>
  <cp:contentStatus/>
</cp:coreProperties>
</file>