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E2AF5A6-69D1-40BC-9ED3-8DBC9D391A8A}" xr6:coauthVersionLast="47" xr6:coauthVersionMax="47" xr10:uidLastSave="{00000000-0000-0000-0000-000000000000}"/>
  <bookViews>
    <workbookView xWindow="-98" yWindow="-98" windowWidth="20715" windowHeight="13155" activeTab="8" xr2:uid="{00000000-000D-0000-FFFF-FFFF00000000}"/>
  </bookViews>
  <sheets>
    <sheet name="Race 1" sheetId="53" r:id="rId1"/>
    <sheet name="Race 2" sheetId="54" r:id="rId2"/>
    <sheet name="Race 3" sheetId="55" r:id="rId3"/>
    <sheet name="Race 4" sheetId="56" r:id="rId4"/>
    <sheet name="Race 5" sheetId="57" r:id="rId5"/>
    <sheet name="Race 6" sheetId="58" r:id="rId6"/>
    <sheet name="Race 7" sheetId="59" r:id="rId7"/>
    <sheet name="Race 8" sheetId="60" r:id="rId8"/>
    <sheet name="Total" sheetId="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7" l="1"/>
  <c r="N21" i="7"/>
  <c r="N22" i="7"/>
  <c r="N23" i="7"/>
  <c r="N19" i="7"/>
  <c r="K20" i="7"/>
  <c r="L21" i="60" s="1"/>
  <c r="K21" i="7"/>
  <c r="K22" i="7"/>
  <c r="L23" i="60" s="1"/>
  <c r="K23" i="7"/>
  <c r="K19" i="7"/>
  <c r="L20" i="60" s="1"/>
  <c r="L22" i="60"/>
  <c r="L24" i="60"/>
  <c r="I23" i="60"/>
  <c r="I24" i="60"/>
  <c r="I22" i="60"/>
  <c r="N9" i="7"/>
  <c r="N10" i="7"/>
  <c r="N11" i="7"/>
  <c r="N12" i="7"/>
  <c r="N13" i="7"/>
  <c r="N8" i="7"/>
  <c r="K9" i="7"/>
  <c r="K10" i="7"/>
  <c r="K11" i="7"/>
  <c r="K12" i="7"/>
  <c r="K13" i="7"/>
  <c r="K8" i="7"/>
  <c r="L10" i="60" s="1"/>
  <c r="L11" i="60"/>
  <c r="L12" i="60"/>
  <c r="L13" i="60"/>
  <c r="L14" i="60"/>
  <c r="L15" i="60"/>
  <c r="I11" i="60"/>
  <c r="I14" i="60"/>
  <c r="I10" i="60"/>
  <c r="F24" i="60"/>
  <c r="F22" i="60"/>
  <c r="F21" i="60"/>
  <c r="F20" i="60"/>
  <c r="F15" i="60"/>
  <c r="F14" i="60"/>
  <c r="F13" i="60"/>
  <c r="F11" i="60"/>
  <c r="F10" i="60"/>
  <c r="J20" i="7"/>
  <c r="J21" i="7"/>
  <c r="J22" i="7"/>
  <c r="J23" i="7"/>
  <c r="J19" i="7"/>
  <c r="L20" i="59" s="1"/>
  <c r="L21" i="59"/>
  <c r="L22" i="59"/>
  <c r="L23" i="59"/>
  <c r="L24" i="59"/>
  <c r="J9" i="7"/>
  <c r="J10" i="7"/>
  <c r="J11" i="7"/>
  <c r="J12" i="7"/>
  <c r="L14" i="59" s="1"/>
  <c r="J13" i="7"/>
  <c r="L15" i="59" s="1"/>
  <c r="J8" i="7"/>
  <c r="L10" i="59" s="1"/>
  <c r="L11" i="59"/>
  <c r="L12" i="59"/>
  <c r="L13" i="59"/>
  <c r="F24" i="59"/>
  <c r="F22" i="59"/>
  <c r="F21" i="59"/>
  <c r="F20" i="59"/>
  <c r="F15" i="59"/>
  <c r="F14" i="59"/>
  <c r="F13" i="59"/>
  <c r="F11" i="59"/>
  <c r="F10" i="59"/>
  <c r="I20" i="7"/>
  <c r="I21" i="7"/>
  <c r="I22" i="7"/>
  <c r="I23" i="7"/>
  <c r="I19" i="7"/>
  <c r="L20" i="58" s="1"/>
  <c r="L21" i="58"/>
  <c r="L22" i="58"/>
  <c r="L23" i="58"/>
  <c r="L24" i="58"/>
  <c r="I24" i="58"/>
  <c r="I22" i="58"/>
  <c r="I9" i="7"/>
  <c r="I10" i="7"/>
  <c r="I11" i="7"/>
  <c r="I12" i="7"/>
  <c r="I13" i="7"/>
  <c r="L15" i="58" s="1"/>
  <c r="I8" i="7"/>
  <c r="L10" i="58" s="1"/>
  <c r="L11" i="58"/>
  <c r="L12" i="58"/>
  <c r="L13" i="58"/>
  <c r="L14" i="58"/>
  <c r="I10" i="58"/>
  <c r="F24" i="58"/>
  <c r="F22" i="58"/>
  <c r="F21" i="58"/>
  <c r="F20" i="58"/>
  <c r="F15" i="58"/>
  <c r="F14" i="58"/>
  <c r="F13" i="58"/>
  <c r="F11" i="58"/>
  <c r="F10" i="58"/>
  <c r="I24" i="57"/>
  <c r="I22" i="57"/>
  <c r="I24" i="56"/>
  <c r="I22" i="56"/>
  <c r="L21" i="57"/>
  <c r="L22" i="57"/>
  <c r="L23" i="57"/>
  <c r="L20" i="57"/>
  <c r="L21" i="56"/>
  <c r="L22" i="56"/>
  <c r="L23" i="56"/>
  <c r="L20" i="56"/>
  <c r="H20" i="7"/>
  <c r="H21" i="7"/>
  <c r="H22" i="7"/>
  <c r="H23" i="7"/>
  <c r="H19" i="7"/>
  <c r="G20" i="7"/>
  <c r="G21" i="7"/>
  <c r="G22" i="7"/>
  <c r="G23" i="7"/>
  <c r="L24" i="56" s="1"/>
  <c r="G19" i="7"/>
  <c r="L11" i="57"/>
  <c r="L12" i="57"/>
  <c r="L13" i="57"/>
  <c r="L14" i="57"/>
  <c r="L15" i="57"/>
  <c r="L10" i="57"/>
  <c r="L11" i="56"/>
  <c r="L12" i="56"/>
  <c r="L13" i="56"/>
  <c r="L14" i="56"/>
  <c r="L15" i="56"/>
  <c r="L10" i="56"/>
  <c r="H9" i="7"/>
  <c r="H10" i="7"/>
  <c r="H11" i="7"/>
  <c r="H12" i="7"/>
  <c r="H13" i="7"/>
  <c r="H8" i="7"/>
  <c r="G9" i="7"/>
  <c r="G10" i="7"/>
  <c r="G11" i="7"/>
  <c r="G12" i="7"/>
  <c r="G13" i="7"/>
  <c r="G8" i="7"/>
  <c r="I11" i="57"/>
  <c r="I10" i="57"/>
  <c r="F24" i="57"/>
  <c r="F22" i="57"/>
  <c r="F21" i="57"/>
  <c r="F20" i="57"/>
  <c r="F15" i="57"/>
  <c r="F14" i="57"/>
  <c r="F13" i="57"/>
  <c r="F11" i="57"/>
  <c r="F10" i="57"/>
  <c r="F24" i="56"/>
  <c r="F21" i="56"/>
  <c r="F22" i="56"/>
  <c r="F20" i="56"/>
  <c r="F15" i="56"/>
  <c r="F14" i="56"/>
  <c r="F13" i="56"/>
  <c r="F11" i="56"/>
  <c r="F10" i="56"/>
  <c r="F20" i="7"/>
  <c r="L21" i="55" s="1"/>
  <c r="F21" i="7"/>
  <c r="L22" i="55" s="1"/>
  <c r="F22" i="7"/>
  <c r="L23" i="55" s="1"/>
  <c r="F23" i="7"/>
  <c r="F19" i="7"/>
  <c r="L20" i="55" s="1"/>
  <c r="L24" i="55"/>
  <c r="I24" i="55"/>
  <c r="I22" i="55"/>
  <c r="F9" i="7"/>
  <c r="L11" i="55" s="1"/>
  <c r="F10" i="7"/>
  <c r="F11" i="7"/>
  <c r="F12" i="7"/>
  <c r="F13" i="7"/>
  <c r="F8" i="7"/>
  <c r="L10" i="55" s="1"/>
  <c r="L12" i="55"/>
  <c r="L13" i="55"/>
  <c r="L14" i="55"/>
  <c r="L15" i="55"/>
  <c r="I11" i="55"/>
  <c r="I14" i="55"/>
  <c r="I10" i="55"/>
  <c r="F24" i="55"/>
  <c r="F23" i="55"/>
  <c r="F21" i="55"/>
  <c r="F20" i="55"/>
  <c r="F15" i="55"/>
  <c r="F14" i="55"/>
  <c r="F13" i="55"/>
  <c r="F11" i="55"/>
  <c r="F10" i="55"/>
  <c r="E20" i="7"/>
  <c r="L21" i="54" s="1"/>
  <c r="E21" i="7"/>
  <c r="L22" i="54" s="1"/>
  <c r="E22" i="7"/>
  <c r="L23" i="54" s="1"/>
  <c r="E23" i="7"/>
  <c r="L24" i="54" s="1"/>
  <c r="E19" i="7"/>
  <c r="E9" i="7"/>
  <c r="L11" i="54" s="1"/>
  <c r="E10" i="7"/>
  <c r="E11" i="7"/>
  <c r="E12" i="7"/>
  <c r="E13" i="7"/>
  <c r="E8" i="7"/>
  <c r="L20" i="54"/>
  <c r="I24" i="54"/>
  <c r="I22" i="54"/>
  <c r="L12" i="54"/>
  <c r="L13" i="54"/>
  <c r="L14" i="54"/>
  <c r="L15" i="54"/>
  <c r="L10" i="54"/>
  <c r="I11" i="54"/>
  <c r="I10" i="54"/>
  <c r="F24" i="54"/>
  <c r="F23" i="54"/>
  <c r="F21" i="54"/>
  <c r="F20" i="54"/>
  <c r="F15" i="54"/>
  <c r="F14" i="54"/>
  <c r="F13" i="54"/>
  <c r="F11" i="54"/>
  <c r="F10" i="54"/>
  <c r="L15" i="53"/>
  <c r="D13" i="7"/>
  <c r="L13" i="7" s="1"/>
  <c r="A13" i="7"/>
  <c r="B13" i="7"/>
  <c r="C13" i="7"/>
  <c r="F24" i="53"/>
  <c r="F23" i="53"/>
  <c r="F20" i="53"/>
  <c r="F21" i="53"/>
  <c r="F15" i="53"/>
  <c r="D20" i="7"/>
  <c r="L21" i="53" s="1"/>
  <c r="D21" i="7"/>
  <c r="L22" i="53" s="1"/>
  <c r="D22" i="7"/>
  <c r="L23" i="53" s="1"/>
  <c r="D23" i="7"/>
  <c r="L24" i="53" s="1"/>
  <c r="D19" i="7"/>
  <c r="L20" i="53" s="1"/>
  <c r="D9" i="7"/>
  <c r="L11" i="53" s="1"/>
  <c r="D10" i="7"/>
  <c r="L12" i="53" s="1"/>
  <c r="D11" i="7"/>
  <c r="L13" i="53" s="1"/>
  <c r="D12" i="7"/>
  <c r="L14" i="53" s="1"/>
  <c r="D8" i="7"/>
  <c r="L10" i="53" s="1"/>
  <c r="A23" i="7"/>
  <c r="B23" i="7"/>
  <c r="C23" i="7"/>
  <c r="A20" i="7"/>
  <c r="B20" i="7"/>
  <c r="C20" i="7"/>
  <c r="A21" i="7"/>
  <c r="B21" i="7"/>
  <c r="C21" i="7"/>
  <c r="A22" i="7"/>
  <c r="B22" i="7"/>
  <c r="C22" i="7"/>
  <c r="A9" i="7"/>
  <c r="B9" i="7"/>
  <c r="C9" i="7"/>
  <c r="A10" i="7"/>
  <c r="B10" i="7"/>
  <c r="C10" i="7"/>
  <c r="A11" i="7"/>
  <c r="B11" i="7"/>
  <c r="C11" i="7"/>
  <c r="A12" i="7"/>
  <c r="B12" i="7"/>
  <c r="C12" i="7"/>
  <c r="F10" i="53"/>
  <c r="F14" i="53"/>
  <c r="F13" i="53"/>
  <c r="F11" i="53"/>
  <c r="B19" i="7"/>
  <c r="C19" i="7"/>
  <c r="B8" i="7"/>
  <c r="C8" i="7"/>
  <c r="A19" i="7"/>
  <c r="A8" i="7"/>
  <c r="A3" i="7"/>
  <c r="L24" i="57" l="1"/>
  <c r="L12" i="7"/>
  <c r="L9" i="7"/>
  <c r="L23" i="7"/>
  <c r="L8" i="7"/>
  <c r="L11" i="7"/>
  <c r="L22" i="7"/>
  <c r="L10" i="7"/>
  <c r="L21" i="7"/>
  <c r="L20" i="7"/>
  <c r="L19" i="7"/>
</calcChain>
</file>

<file path=xl/sharedStrings.xml><?xml version="1.0" encoding="utf-8"?>
<sst xmlns="http://schemas.openxmlformats.org/spreadsheetml/2006/main" count="601" uniqueCount="82">
  <si>
    <t>Series:</t>
  </si>
  <si>
    <t>Race No:</t>
  </si>
  <si>
    <t>Date:</t>
  </si>
  <si>
    <t>Starter:</t>
  </si>
  <si>
    <t>Course No:</t>
  </si>
  <si>
    <t>Wind:</t>
  </si>
  <si>
    <t>Division 1</t>
  </si>
  <si>
    <t>Yacht Name</t>
  </si>
  <si>
    <t>Sail Number</t>
  </si>
  <si>
    <t>Owner</t>
  </si>
  <si>
    <t>Scratch Position</t>
  </si>
  <si>
    <t>Corrected Time</t>
  </si>
  <si>
    <t>Handicap Position</t>
  </si>
  <si>
    <t>Points this Race</t>
  </si>
  <si>
    <t>Progressive Points</t>
  </si>
  <si>
    <t>New Handicap</t>
  </si>
  <si>
    <t>Handicap Adjustment</t>
  </si>
  <si>
    <t>Extra Adjustment</t>
  </si>
  <si>
    <t>Firefly</t>
  </si>
  <si>
    <t>B. Wilson</t>
  </si>
  <si>
    <t>Race 1</t>
  </si>
  <si>
    <t>Race 2</t>
  </si>
  <si>
    <t>Race 3</t>
  </si>
  <si>
    <t>Race 4</t>
  </si>
  <si>
    <t>Race 5</t>
  </si>
  <si>
    <t>Raw Total</t>
  </si>
  <si>
    <t>Total After Discard</t>
  </si>
  <si>
    <t>Final Position</t>
  </si>
  <si>
    <t>Discard</t>
  </si>
  <si>
    <t>Series Results</t>
  </si>
  <si>
    <t>Division 3</t>
  </si>
  <si>
    <t>R51</t>
  </si>
  <si>
    <t>Ass. Starter:</t>
  </si>
  <si>
    <t>C. Howe</t>
  </si>
  <si>
    <t>League of Extraordinary Gentlemen</t>
  </si>
  <si>
    <t>Blur</t>
  </si>
  <si>
    <t>G301</t>
  </si>
  <si>
    <t>G. Levis</t>
  </si>
  <si>
    <t>Xena Warrior Princess</t>
  </si>
  <si>
    <t>B. Heaton</t>
  </si>
  <si>
    <t>Farrago</t>
  </si>
  <si>
    <t>Still Festering</t>
  </si>
  <si>
    <t>M106</t>
  </si>
  <si>
    <t>P. O'Brien et. al</t>
  </si>
  <si>
    <t>Race 6</t>
  </si>
  <si>
    <t>The Duchess</t>
  </si>
  <si>
    <t>G. Pollock</t>
  </si>
  <si>
    <t>D. James</t>
  </si>
  <si>
    <t>Anne Droid</t>
  </si>
  <si>
    <t>Pacific Express</t>
  </si>
  <si>
    <t>S. Glassock</t>
  </si>
  <si>
    <t>Race 7</t>
  </si>
  <si>
    <t>Race 8</t>
  </si>
  <si>
    <t>One</t>
  </si>
  <si>
    <t>Hot Stuff</t>
  </si>
  <si>
    <t>J. Shepardson</t>
  </si>
  <si>
    <t>Finish Time</t>
  </si>
  <si>
    <t>Start Time on Race Clock Counting Upwards (Handicap Starts)</t>
  </si>
  <si>
    <t>Handicap</t>
  </si>
  <si>
    <t>Starlight</t>
  </si>
  <si>
    <t>M. Rutherford</t>
  </si>
  <si>
    <t>After Summer Ht 8</t>
  </si>
  <si>
    <t>3.2.2024</t>
  </si>
  <si>
    <t>Autumn 2023-24</t>
  </si>
  <si>
    <t>Handicap Start</t>
  </si>
  <si>
    <t>-1</t>
  </si>
  <si>
    <t>+1</t>
  </si>
  <si>
    <t>+2</t>
  </si>
  <si>
    <t>10.2.2024</t>
  </si>
  <si>
    <t>SE</t>
  </si>
  <si>
    <t>17.2.2024</t>
  </si>
  <si>
    <t>ENE</t>
  </si>
  <si>
    <t>RET</t>
  </si>
  <si>
    <t>24.2.2024</t>
  </si>
  <si>
    <t>2.3.2024</t>
  </si>
  <si>
    <t>S</t>
  </si>
  <si>
    <t>No Starters</t>
  </si>
  <si>
    <t>9.3.2024</t>
  </si>
  <si>
    <t>NE</t>
  </si>
  <si>
    <t>16.3.2024</t>
  </si>
  <si>
    <t>+3</t>
  </si>
  <si>
    <t>24.3.2024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</si>
</sst>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rgb="FFC00000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2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45" fontId="2" fillId="0" borderId="0" xfId="0" applyNumberFormat="1" applyFont="1"/>
    <xf numFmtId="45" fontId="0" fillId="0" borderId="0" xfId="0" applyNumberFormat="1"/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0" xfId="0" applyFont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21" fontId="4" fillId="0" borderId="3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5" fontId="4" fillId="1" borderId="4" xfId="0" quotePrefix="1" applyNumberFormat="1" applyFont="1" applyFill="1" applyBorder="1" applyAlignment="1">
      <alignment horizontal="center"/>
    </xf>
    <xf numFmtId="21" fontId="4" fillId="1" borderId="4" xfId="0" quotePrefix="1" applyNumberFormat="1" applyFont="1" applyFill="1" applyBorder="1" applyAlignment="1">
      <alignment horizontal="center"/>
    </xf>
    <xf numFmtId="0" fontId="4" fillId="1" borderId="5" xfId="0" applyFont="1" applyFill="1" applyBorder="1" applyAlignment="1">
      <alignment horizontal="center"/>
    </xf>
    <xf numFmtId="45" fontId="4" fillId="0" borderId="6" xfId="0" applyNumberFormat="1" applyFont="1" applyBorder="1" applyAlignment="1">
      <alignment horizontal="center"/>
    </xf>
    <xf numFmtId="21" fontId="4" fillId="0" borderId="6" xfId="0" applyNumberFormat="1" applyFont="1" applyBorder="1" applyAlignment="1">
      <alignment horizontal="center"/>
    </xf>
    <xf numFmtId="45" fontId="4" fillId="1" borderId="6" xfId="0" applyNumberFormat="1" applyFont="1" applyFill="1" applyBorder="1" applyAlignment="1">
      <alignment horizontal="center"/>
    </xf>
    <xf numFmtId="0" fontId="4" fillId="1" borderId="6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45" fontId="4" fillId="0" borderId="0" xfId="0" applyNumberFormat="1" applyFont="1"/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right"/>
    </xf>
    <xf numFmtId="45" fontId="4" fillId="0" borderId="0" xfId="0" applyNumberFormat="1" applyFont="1" applyAlignment="1">
      <alignment horizontal="left"/>
    </xf>
    <xf numFmtId="45" fontId="4" fillId="1" borderId="5" xfId="0" quotePrefix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1" fontId="4" fillId="1" borderId="5" xfId="0" quotePrefix="1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45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5" fontId="6" fillId="0" borderId="0" xfId="0" applyNumberFormat="1" applyFont="1"/>
    <xf numFmtId="45" fontId="4" fillId="0" borderId="9" xfId="0" applyNumberFormat="1" applyFont="1" applyBorder="1" applyAlignment="1">
      <alignment horizontal="center" vertical="center" wrapText="1"/>
    </xf>
    <xf numFmtId="21" fontId="4" fillId="0" borderId="3" xfId="0" applyNumberFormat="1" applyFont="1" applyBorder="1" applyAlignment="1">
      <alignment horizontal="center" vertical="center"/>
    </xf>
    <xf numFmtId="21" fontId="4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21" fontId="4" fillId="0" borderId="5" xfId="0" applyNumberFormat="1" applyFont="1" applyBorder="1" applyAlignment="1">
      <alignment horizontal="center"/>
    </xf>
    <xf numFmtId="45" fontId="4" fillId="0" borderId="3" xfId="0" applyNumberFormat="1" applyFont="1" applyBorder="1" applyAlignment="1">
      <alignment horizontal="center"/>
    </xf>
    <xf numFmtId="0" fontId="4" fillId="0" borderId="5" xfId="0" applyFont="1" applyBorder="1"/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/>
    <xf numFmtId="21" fontId="4" fillId="0" borderId="4" xfId="0" applyNumberFormat="1" applyFont="1" applyBorder="1" applyAlignment="1">
      <alignment horizontal="center" vertical="center"/>
    </xf>
    <xf numFmtId="21" fontId="4" fillId="0" borderId="5" xfId="0" applyNumberFormat="1" applyFont="1" applyBorder="1" applyAlignment="1">
      <alignment horizontal="center" vertical="center"/>
    </xf>
    <xf numFmtId="45" fontId="4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21" fontId="4" fillId="0" borderId="2" xfId="0" applyNumberFormat="1" applyFont="1" applyBorder="1" applyAlignment="1">
      <alignment horizontal="center" vertical="center" wrapText="1"/>
    </xf>
    <xf numFmtId="45" fontId="4" fillId="0" borderId="2" xfId="0" applyNumberFormat="1" applyFont="1" applyBorder="1" applyAlignment="1">
      <alignment horizontal="center" vertical="center" wrapText="1"/>
    </xf>
    <xf numFmtId="21" fontId="4" fillId="4" borderId="3" xfId="0" applyNumberFormat="1" applyFont="1" applyFill="1" applyBorder="1" applyAlignment="1">
      <alignment horizontal="center" vertical="center"/>
    </xf>
    <xf numFmtId="21" fontId="4" fillId="0" borderId="7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45" fontId="7" fillId="0" borderId="0" xfId="0" applyNumberFormat="1" applyFont="1"/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5" fontId="4" fillId="1" borderId="4" xfId="0" quotePrefix="1" applyNumberFormat="1" applyFont="1" applyFill="1" applyBorder="1" applyAlignment="1">
      <alignment horizontal="center" vertical="center"/>
    </xf>
    <xf numFmtId="21" fontId="4" fillId="1" borderId="4" xfId="0" quotePrefix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1" fontId="4" fillId="0" borderId="11" xfId="0" applyNumberFormat="1" applyFont="1" applyBorder="1" applyAlignment="1">
      <alignment horizontal="center" vertical="center" textRotation="90"/>
    </xf>
    <xf numFmtId="21" fontId="4" fillId="0" borderId="8" xfId="0" applyNumberFormat="1" applyFont="1" applyBorder="1" applyAlignment="1">
      <alignment horizontal="center" vertical="center" textRotation="90"/>
    </xf>
    <xf numFmtId="21" fontId="4" fillId="0" borderId="3" xfId="0" applyNumberFormat="1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zoomScale="80" zoomScaleNormal="80" workbookViewId="0">
      <selection activeCell="M24" sqref="M24"/>
    </sheetView>
  </sheetViews>
  <sheetFormatPr defaultRowHeight="12.75" x14ac:dyDescent="0.35"/>
  <cols>
    <col min="1" max="1" width="22" customWidth="1"/>
    <col min="2" max="2" width="11" customWidth="1"/>
    <col min="3" max="3" width="15.3984375" bestFit="1" customWidth="1"/>
    <col min="4" max="4" width="14" style="9" hidden="1" customWidth="1"/>
    <col min="5" max="5" width="15.86328125" style="9" customWidth="1"/>
    <col min="6" max="6" width="17" style="5" customWidth="1"/>
    <col min="7" max="7" width="14.59765625" style="7" customWidth="1"/>
    <col min="8" max="8" width="9.3984375" bestFit="1" customWidth="1"/>
    <col min="9" max="9" width="13.59765625" style="5" customWidth="1"/>
    <col min="10" max="10" width="12" style="5" customWidth="1"/>
    <col min="11" max="11" width="11.59765625" style="5" customWidth="1"/>
    <col min="12" max="12" width="11.3984375" style="10" customWidth="1"/>
    <col min="13" max="13" width="12" style="5" customWidth="1"/>
    <col min="14" max="15" width="11" customWidth="1"/>
  </cols>
  <sheetData>
    <row r="1" spans="1:15" ht="15.4" x14ac:dyDescent="0.4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5" s="18" customFormat="1" ht="13.9" x14ac:dyDescent="0.4">
      <c r="A2" s="37" t="s">
        <v>0</v>
      </c>
      <c r="B2" s="38" t="s">
        <v>63</v>
      </c>
      <c r="C2" s="37"/>
      <c r="D2" s="39"/>
      <c r="E2" s="39"/>
      <c r="F2" s="39"/>
      <c r="G2" s="41"/>
      <c r="H2" s="40"/>
      <c r="I2" s="37"/>
      <c r="J2" s="41"/>
      <c r="K2" s="41"/>
      <c r="L2" s="41"/>
      <c r="M2" s="42"/>
      <c r="N2" s="41"/>
    </row>
    <row r="3" spans="1:15" s="18" customFormat="1" ht="13.9" x14ac:dyDescent="0.4">
      <c r="A3" s="37" t="s">
        <v>1</v>
      </c>
      <c r="B3" s="43">
        <v>1</v>
      </c>
      <c r="C3" s="37"/>
      <c r="D3" s="39"/>
      <c r="E3" s="39"/>
      <c r="F3" s="39"/>
      <c r="G3" s="41"/>
      <c r="H3" s="40"/>
      <c r="I3" s="37"/>
      <c r="J3" s="41"/>
      <c r="K3" s="41"/>
      <c r="L3" s="41"/>
      <c r="M3" s="42"/>
      <c r="N3" s="41"/>
    </row>
    <row r="4" spans="1:15" s="18" customFormat="1" ht="13.9" x14ac:dyDescent="0.4">
      <c r="A4" s="37" t="s">
        <v>2</v>
      </c>
      <c r="B4" s="44" t="s">
        <v>62</v>
      </c>
      <c r="C4" s="44"/>
      <c r="D4" s="39"/>
      <c r="E4" s="39"/>
      <c r="F4" s="92" t="s">
        <v>64</v>
      </c>
      <c r="G4" s="41"/>
      <c r="H4" s="40"/>
      <c r="I4" s="37"/>
      <c r="J4" s="41"/>
      <c r="K4" s="41"/>
      <c r="L4" s="38" t="s">
        <v>3</v>
      </c>
      <c r="M4" s="45" t="s">
        <v>48</v>
      </c>
      <c r="N4" s="41"/>
    </row>
    <row r="5" spans="1:15" s="18" customFormat="1" ht="13.9" x14ac:dyDescent="0.4">
      <c r="A5" s="37" t="s">
        <v>4</v>
      </c>
      <c r="B5" s="43"/>
      <c r="C5" s="37"/>
      <c r="D5" s="39"/>
      <c r="E5" s="39"/>
      <c r="F5" s="67"/>
      <c r="G5" s="41"/>
      <c r="H5" s="40"/>
      <c r="I5" s="37"/>
      <c r="J5" s="41"/>
      <c r="K5" s="41"/>
      <c r="L5" s="38" t="s">
        <v>32</v>
      </c>
      <c r="M5" s="45"/>
      <c r="N5" s="41"/>
    </row>
    <row r="6" spans="1:15" s="18" customFormat="1" ht="13.9" x14ac:dyDescent="0.4">
      <c r="A6" s="37" t="s">
        <v>5</v>
      </c>
      <c r="B6" s="43"/>
      <c r="C6" s="37"/>
      <c r="D6" s="39"/>
      <c r="E6" s="39"/>
      <c r="F6" s="39"/>
      <c r="G6" s="41"/>
      <c r="H6" s="40"/>
      <c r="I6" s="37"/>
      <c r="J6" s="41"/>
      <c r="K6" s="41"/>
      <c r="L6" s="41"/>
      <c r="M6" s="42"/>
      <c r="N6" s="41"/>
    </row>
    <row r="7" spans="1:15" s="18" customFormat="1" ht="13.9" x14ac:dyDescent="0.4">
      <c r="A7" s="37"/>
      <c r="B7" s="37"/>
      <c r="C7" s="37"/>
      <c r="D7" s="39"/>
      <c r="E7" s="39"/>
      <c r="F7" s="39"/>
      <c r="G7" s="41"/>
      <c r="H7" s="40"/>
      <c r="I7" s="37"/>
      <c r="J7" s="41"/>
      <c r="K7" s="41"/>
      <c r="L7" s="41"/>
      <c r="M7" s="42"/>
      <c r="N7" s="41"/>
    </row>
    <row r="8" spans="1:15" ht="15.4" x14ac:dyDescent="0.4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66" customFormat="1" ht="55.5" x14ac:dyDescent="0.35">
      <c r="A9" s="82" t="s">
        <v>7</v>
      </c>
      <c r="B9" s="83" t="s">
        <v>8</v>
      </c>
      <c r="C9" s="82" t="s">
        <v>9</v>
      </c>
      <c r="D9" s="83" t="s">
        <v>61</v>
      </c>
      <c r="E9" s="83" t="s">
        <v>58</v>
      </c>
      <c r="F9" s="68" t="s">
        <v>57</v>
      </c>
      <c r="G9" s="84" t="s">
        <v>56</v>
      </c>
      <c r="H9" s="83" t="s">
        <v>10</v>
      </c>
      <c r="I9" s="84" t="s">
        <v>11</v>
      </c>
      <c r="J9" s="83" t="s">
        <v>12</v>
      </c>
      <c r="K9" s="83" t="s">
        <v>13</v>
      </c>
      <c r="L9" s="83" t="s">
        <v>14</v>
      </c>
      <c r="M9" s="83" t="s">
        <v>15</v>
      </c>
      <c r="N9" s="85" t="s">
        <v>16</v>
      </c>
      <c r="O9" s="83" t="s">
        <v>17</v>
      </c>
    </row>
    <row r="10" spans="1:15" s="18" customFormat="1" ht="14.1" customHeight="1" x14ac:dyDescent="0.4">
      <c r="A10" s="63" t="s">
        <v>41</v>
      </c>
      <c r="B10" s="64" t="s">
        <v>42</v>
      </c>
      <c r="C10" s="53" t="s">
        <v>43</v>
      </c>
      <c r="D10" s="58">
        <v>0</v>
      </c>
      <c r="E10" s="58">
        <v>0</v>
      </c>
      <c r="F10" s="69">
        <f>E$12-E10</f>
        <v>2.5694444444444447E-2</v>
      </c>
      <c r="G10" s="28">
        <v>0.17810185185185187</v>
      </c>
      <c r="H10" s="71"/>
      <c r="I10" s="28"/>
      <c r="J10" s="23">
        <v>2</v>
      </c>
      <c r="K10" s="23">
        <v>2</v>
      </c>
      <c r="L10" s="20">
        <f>SUM(Total!D8)</f>
        <v>2</v>
      </c>
      <c r="M10" s="58">
        <v>0</v>
      </c>
      <c r="N10" s="30"/>
      <c r="O10" s="31"/>
    </row>
    <row r="11" spans="1:15" s="18" customFormat="1" ht="27.75" x14ac:dyDescent="0.4">
      <c r="A11" s="54" t="s">
        <v>34</v>
      </c>
      <c r="B11" s="55" t="s">
        <v>31</v>
      </c>
      <c r="C11" s="56" t="s">
        <v>19</v>
      </c>
      <c r="D11" s="58">
        <v>4.8611111111111112E-3</v>
      </c>
      <c r="E11" s="58">
        <v>4.8611111111111112E-3</v>
      </c>
      <c r="F11" s="69">
        <f>E$12-E11</f>
        <v>2.0833333333333336E-2</v>
      </c>
      <c r="G11" s="28">
        <v>0.17422453703703702</v>
      </c>
      <c r="H11" s="29"/>
      <c r="I11" s="28"/>
      <c r="J11" s="21">
        <v>1</v>
      </c>
      <c r="K11" s="23">
        <v>1</v>
      </c>
      <c r="L11" s="20">
        <f>SUM(Total!D9)</f>
        <v>1</v>
      </c>
      <c r="M11" s="58">
        <v>4.1666666666666666E-3</v>
      </c>
      <c r="N11" s="30" t="s">
        <v>65</v>
      </c>
      <c r="O11" s="31"/>
    </row>
    <row r="12" spans="1:15" s="18" customFormat="1" ht="13.9" x14ac:dyDescent="0.4">
      <c r="A12" s="75" t="s">
        <v>49</v>
      </c>
      <c r="B12" s="23">
        <v>5653</v>
      </c>
      <c r="C12" s="75" t="s">
        <v>50</v>
      </c>
      <c r="D12" s="58">
        <v>2.5694444444444447E-2</v>
      </c>
      <c r="E12" s="58">
        <v>2.5694444444444447E-2</v>
      </c>
      <c r="F12" s="86">
        <v>0</v>
      </c>
      <c r="G12" s="28"/>
      <c r="H12" s="71"/>
      <c r="I12" s="28"/>
      <c r="J12" s="23"/>
      <c r="K12" s="23">
        <v>6</v>
      </c>
      <c r="L12" s="20">
        <f>SUM(Total!D10)</f>
        <v>6</v>
      </c>
      <c r="M12" s="58">
        <v>2.5694444444444447E-2</v>
      </c>
      <c r="N12" s="46"/>
      <c r="O12" s="51"/>
    </row>
    <row r="13" spans="1:15" s="18" customFormat="1" ht="13.9" x14ac:dyDescent="0.4">
      <c r="A13" s="75" t="s">
        <v>53</v>
      </c>
      <c r="B13" s="23"/>
      <c r="C13" s="75" t="s">
        <v>47</v>
      </c>
      <c r="D13" s="58">
        <v>1.5972222222222224E-2</v>
      </c>
      <c r="E13" s="58">
        <v>1.5972222222222224E-2</v>
      </c>
      <c r="F13" s="69">
        <f>E$12-E13</f>
        <v>9.7222222222222224E-3</v>
      </c>
      <c r="G13" s="28"/>
      <c r="H13" s="71"/>
      <c r="I13" s="28"/>
      <c r="J13" s="23"/>
      <c r="K13" s="23">
        <v>6</v>
      </c>
      <c r="L13" s="20">
        <f>SUM(Total!D11)</f>
        <v>6</v>
      </c>
      <c r="M13" s="58">
        <v>1.5972222222222224E-2</v>
      </c>
      <c r="N13" s="46"/>
      <c r="O13" s="51"/>
    </row>
    <row r="14" spans="1:15" s="18" customFormat="1" ht="13.9" x14ac:dyDescent="0.4">
      <c r="A14" s="75" t="s">
        <v>54</v>
      </c>
      <c r="B14" s="23">
        <v>610</v>
      </c>
      <c r="C14" s="75" t="s">
        <v>55</v>
      </c>
      <c r="D14" s="58">
        <v>1.4583333333333332E-2</v>
      </c>
      <c r="E14" s="58">
        <v>1.4583333333333332E-2</v>
      </c>
      <c r="F14" s="69">
        <f>E$12-E14</f>
        <v>1.1111111111111115E-2</v>
      </c>
      <c r="G14" s="28">
        <v>0.19071759259259258</v>
      </c>
      <c r="H14" s="71"/>
      <c r="I14" s="28"/>
      <c r="J14" s="23">
        <v>3</v>
      </c>
      <c r="K14" s="23">
        <v>3</v>
      </c>
      <c r="L14" s="20">
        <f>SUM(Total!D12)</f>
        <v>3</v>
      </c>
      <c r="M14" s="58">
        <v>1.5277777777777777E-2</v>
      </c>
      <c r="N14" s="46" t="s">
        <v>66</v>
      </c>
      <c r="O14" s="51"/>
    </row>
    <row r="15" spans="1:15" s="18" customFormat="1" ht="13.9" x14ac:dyDescent="0.4">
      <c r="A15" s="75" t="s">
        <v>59</v>
      </c>
      <c r="B15" s="23">
        <v>57</v>
      </c>
      <c r="C15" s="75" t="s">
        <v>60</v>
      </c>
      <c r="D15" s="58">
        <v>2.2222222222222223E-2</v>
      </c>
      <c r="E15" s="58">
        <v>2.2222222222222223E-2</v>
      </c>
      <c r="F15" s="69">
        <f>E$12-E15</f>
        <v>3.4722222222222238E-3</v>
      </c>
      <c r="G15" s="70"/>
      <c r="H15" s="71"/>
      <c r="I15" s="70"/>
      <c r="J15" s="23"/>
      <c r="K15" s="23">
        <v>6</v>
      </c>
      <c r="L15" s="20">
        <f>SUM(Total!D13)</f>
        <v>6</v>
      </c>
      <c r="M15" s="58">
        <v>2.2222222222222223E-2</v>
      </c>
      <c r="N15" s="46"/>
      <c r="O15" s="51"/>
    </row>
    <row r="16" spans="1:15" s="18" customFormat="1" ht="13.9" x14ac:dyDescent="0.4">
      <c r="A16" s="26"/>
      <c r="B16" s="27"/>
      <c r="C16" s="26"/>
      <c r="D16" s="33"/>
      <c r="E16" s="33"/>
      <c r="F16" s="33"/>
      <c r="G16" s="34"/>
      <c r="H16" s="27"/>
      <c r="I16" s="34"/>
      <c r="J16" s="26"/>
      <c r="K16" s="27"/>
      <c r="L16" s="27"/>
      <c r="M16" s="33"/>
      <c r="N16" s="35"/>
      <c r="O16" s="36"/>
    </row>
    <row r="17" spans="1:15" ht="15.4" x14ac:dyDescent="0.45">
      <c r="A17" s="2"/>
      <c r="B17" s="4"/>
      <c r="C17" s="2"/>
      <c r="D17" s="13"/>
      <c r="E17" s="13"/>
      <c r="F17" s="13"/>
      <c r="G17" s="4"/>
      <c r="H17" s="6"/>
      <c r="I17" s="2"/>
      <c r="J17" s="4"/>
      <c r="K17" s="4"/>
      <c r="L17" s="13"/>
      <c r="M17" s="13"/>
      <c r="N17" s="13"/>
    </row>
    <row r="18" spans="1:15" ht="15.4" x14ac:dyDescent="0.45">
      <c r="A18" s="3" t="s">
        <v>30</v>
      </c>
      <c r="B18" s="2"/>
      <c r="C18" s="2"/>
      <c r="D18" s="13"/>
      <c r="E18" s="13"/>
      <c r="F18" s="4"/>
      <c r="G18" s="4"/>
      <c r="H18" s="6"/>
      <c r="I18" s="2"/>
      <c r="J18" s="4"/>
      <c r="K18" s="4"/>
      <c r="L18" s="4"/>
      <c r="M18" s="13"/>
      <c r="N18" s="4"/>
    </row>
    <row r="19" spans="1:15" s="66" customFormat="1" ht="55.5" x14ac:dyDescent="0.35">
      <c r="A19" s="82" t="s">
        <v>7</v>
      </c>
      <c r="B19" s="83" t="s">
        <v>8</v>
      </c>
      <c r="C19" s="82" t="s">
        <v>9</v>
      </c>
      <c r="D19" s="83" t="s">
        <v>61</v>
      </c>
      <c r="E19" s="83" t="s">
        <v>58</v>
      </c>
      <c r="F19" s="68" t="s">
        <v>57</v>
      </c>
      <c r="G19" s="84" t="s">
        <v>56</v>
      </c>
      <c r="H19" s="83" t="s">
        <v>10</v>
      </c>
      <c r="I19" s="84" t="s">
        <v>11</v>
      </c>
      <c r="J19" s="83" t="s">
        <v>12</v>
      </c>
      <c r="K19" s="83" t="s">
        <v>13</v>
      </c>
      <c r="L19" s="83" t="s">
        <v>14</v>
      </c>
      <c r="M19" s="83" t="s">
        <v>15</v>
      </c>
      <c r="N19" s="85" t="s">
        <v>16</v>
      </c>
      <c r="O19" s="83" t="s">
        <v>17</v>
      </c>
    </row>
    <row r="20" spans="1:15" s="18" customFormat="1" ht="13.9" x14ac:dyDescent="0.4">
      <c r="A20" s="76" t="s">
        <v>35</v>
      </c>
      <c r="B20" s="57" t="s">
        <v>36</v>
      </c>
      <c r="C20" s="56" t="s">
        <v>37</v>
      </c>
      <c r="D20" s="74">
        <v>0</v>
      </c>
      <c r="E20" s="74">
        <v>0</v>
      </c>
      <c r="F20" s="69">
        <f>E$22-E20</f>
        <v>1.2499999999999999E-2</v>
      </c>
      <c r="G20" s="73"/>
      <c r="H20" s="88"/>
      <c r="I20" s="28"/>
      <c r="J20" s="23"/>
      <c r="K20" s="21">
        <v>6</v>
      </c>
      <c r="L20" s="20">
        <f>SUM(Total!D19)</f>
        <v>6</v>
      </c>
      <c r="M20" s="74">
        <v>0</v>
      </c>
      <c r="N20" s="30"/>
      <c r="O20" s="32"/>
    </row>
    <row r="21" spans="1:15" s="18" customFormat="1" ht="13.9" x14ac:dyDescent="0.4">
      <c r="A21" s="77" t="s">
        <v>40</v>
      </c>
      <c r="B21" s="21">
        <v>1925</v>
      </c>
      <c r="C21" s="22" t="s">
        <v>39</v>
      </c>
      <c r="D21" s="74">
        <v>3.472222222222222E-3</v>
      </c>
      <c r="E21" s="74">
        <v>1.0416666666666666E-2</v>
      </c>
      <c r="F21" s="69">
        <f>E$22-E21</f>
        <v>2.0833333333333329E-3</v>
      </c>
      <c r="G21" s="73"/>
      <c r="H21" s="89"/>
      <c r="I21" s="28"/>
      <c r="J21" s="21"/>
      <c r="K21" s="21">
        <v>6</v>
      </c>
      <c r="L21" s="20">
        <f>SUM(Total!D20)</f>
        <v>6</v>
      </c>
      <c r="M21" s="74">
        <v>1.0416666666666666E-2</v>
      </c>
      <c r="N21" s="30"/>
      <c r="O21" s="31"/>
    </row>
    <row r="22" spans="1:15" s="18" customFormat="1" ht="13.9" x14ac:dyDescent="0.4">
      <c r="A22" s="76" t="s">
        <v>38</v>
      </c>
      <c r="B22" s="57">
        <v>4655</v>
      </c>
      <c r="C22" s="56" t="s">
        <v>33</v>
      </c>
      <c r="D22" s="74">
        <v>5.5555555555555558E-3</v>
      </c>
      <c r="E22" s="74">
        <v>1.2499999999999999E-2</v>
      </c>
      <c r="F22" s="86">
        <v>0</v>
      </c>
      <c r="G22" s="73">
        <v>0.18660879629629631</v>
      </c>
      <c r="H22" s="90"/>
      <c r="I22" s="73"/>
      <c r="J22" s="21">
        <v>2</v>
      </c>
      <c r="K22" s="21">
        <v>2</v>
      </c>
      <c r="L22" s="20">
        <f>SUM(Total!D21)</f>
        <v>2</v>
      </c>
      <c r="M22" s="74">
        <v>1.3194444444444444E-2</v>
      </c>
      <c r="N22" s="46" t="s">
        <v>66</v>
      </c>
      <c r="O22" s="51"/>
    </row>
    <row r="23" spans="1:15" s="18" customFormat="1" ht="13.9" x14ac:dyDescent="0.4">
      <c r="A23" s="76" t="s">
        <v>18</v>
      </c>
      <c r="B23" s="57">
        <v>2939</v>
      </c>
      <c r="C23" s="56" t="s">
        <v>19</v>
      </c>
      <c r="D23" s="74">
        <v>4.1666666666666666E-3</v>
      </c>
      <c r="E23" s="74">
        <v>1.1111111111111112E-2</v>
      </c>
      <c r="F23" s="69">
        <f t="shared" ref="F23:F24" si="0">E$22-E23</f>
        <v>1.3888888888888874E-3</v>
      </c>
      <c r="G23" s="87">
        <v>0.19508101851851853</v>
      </c>
      <c r="H23" s="90"/>
      <c r="I23" s="73"/>
      <c r="J23" s="21">
        <v>3</v>
      </c>
      <c r="K23" s="21">
        <v>3</v>
      </c>
      <c r="L23" s="20">
        <f>SUM(Total!D22)</f>
        <v>3</v>
      </c>
      <c r="M23" s="74">
        <v>1.2499999999999999E-2</v>
      </c>
      <c r="N23" s="30" t="s">
        <v>67</v>
      </c>
      <c r="O23" s="51"/>
    </row>
    <row r="24" spans="1:15" s="18" customFormat="1" ht="13.9" x14ac:dyDescent="0.4">
      <c r="A24" s="75" t="s">
        <v>45</v>
      </c>
      <c r="B24" s="23">
        <v>7821</v>
      </c>
      <c r="C24" s="75" t="s">
        <v>46</v>
      </c>
      <c r="D24" s="74">
        <v>0</v>
      </c>
      <c r="E24" s="74">
        <v>0</v>
      </c>
      <c r="F24" s="69">
        <f t="shared" si="0"/>
        <v>1.2499999999999999E-2</v>
      </c>
      <c r="G24" s="73">
        <v>0.18334490740740741</v>
      </c>
      <c r="H24" s="90"/>
      <c r="I24" s="73"/>
      <c r="J24" s="21">
        <v>1</v>
      </c>
      <c r="K24" s="21">
        <v>1</v>
      </c>
      <c r="L24" s="20">
        <f>SUM(Total!D23)</f>
        <v>1</v>
      </c>
      <c r="M24" s="74">
        <v>0</v>
      </c>
      <c r="N24" s="46"/>
      <c r="O24" s="32"/>
    </row>
    <row r="25" spans="1:15" s="18" customFormat="1" ht="13.9" x14ac:dyDescent="0.4">
      <c r="A25" s="75"/>
      <c r="B25" s="23"/>
      <c r="C25" s="75"/>
      <c r="D25" s="80"/>
      <c r="E25" s="78"/>
      <c r="F25" s="73"/>
      <c r="G25" s="23"/>
      <c r="H25" s="90"/>
      <c r="I25" s="23"/>
      <c r="J25" s="23"/>
      <c r="K25" s="20"/>
      <c r="L25" s="81"/>
      <c r="M25" s="80"/>
      <c r="N25" s="46"/>
      <c r="O25" s="32"/>
    </row>
    <row r="26" spans="1:15" s="18" customFormat="1" ht="13.9" x14ac:dyDescent="0.4">
      <c r="A26" s="75"/>
      <c r="B26" s="23"/>
      <c r="C26" s="75"/>
      <c r="D26" s="80"/>
      <c r="E26" s="79"/>
      <c r="F26" s="73"/>
      <c r="G26" s="23"/>
      <c r="H26" s="91"/>
      <c r="I26" s="23"/>
      <c r="J26" s="23"/>
      <c r="K26" s="81"/>
      <c r="L26" s="81"/>
      <c r="M26" s="80"/>
      <c r="N26" s="46"/>
      <c r="O26" s="32"/>
    </row>
    <row r="27" spans="1:15" s="18" customFormat="1" ht="13.9" x14ac:dyDescent="0.4">
      <c r="A27" s="75"/>
      <c r="B27" s="23"/>
      <c r="C27" s="75"/>
      <c r="D27" s="80"/>
      <c r="E27" s="79"/>
      <c r="F27" s="73"/>
      <c r="G27" s="23"/>
      <c r="H27" s="91"/>
      <c r="I27" s="23"/>
      <c r="J27" s="23"/>
      <c r="K27" s="81"/>
      <c r="L27" s="81"/>
      <c r="M27" s="80"/>
      <c r="N27" s="46"/>
      <c r="O27" s="32"/>
    </row>
    <row r="28" spans="1:15" s="18" customFormat="1" ht="13.9" x14ac:dyDescent="0.4">
      <c r="A28" s="26"/>
      <c r="B28" s="27"/>
      <c r="C28" s="26"/>
      <c r="D28" s="33"/>
      <c r="E28" s="33"/>
      <c r="F28" s="34"/>
      <c r="G28" s="27"/>
      <c r="H28" s="34"/>
      <c r="I28" s="26"/>
      <c r="J28" s="27"/>
      <c r="K28" s="27"/>
      <c r="L28" s="27"/>
      <c r="M28" s="33"/>
      <c r="N28" s="35"/>
      <c r="O28" s="36"/>
    </row>
  </sheetData>
  <pageMargins left="0.75" right="0.75" top="0.54" bottom="0.63" header="0.5" footer="0.34"/>
  <pageSetup paperSize="9" scale="70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0E329-8AFF-4B10-8D3C-32138B5AD365}">
  <sheetPr>
    <pageSetUpPr fitToPage="1"/>
  </sheetPr>
  <dimension ref="A1:O28"/>
  <sheetViews>
    <sheetView zoomScale="80" zoomScaleNormal="80" workbookViewId="0">
      <selection activeCell="M23" sqref="M23"/>
    </sheetView>
  </sheetViews>
  <sheetFormatPr defaultRowHeight="12.75" x14ac:dyDescent="0.35"/>
  <cols>
    <col min="1" max="1" width="22" customWidth="1"/>
    <col min="2" max="2" width="11" customWidth="1"/>
    <col min="3" max="3" width="15.3984375" bestFit="1" customWidth="1"/>
    <col min="4" max="4" width="14" style="9" hidden="1" customWidth="1"/>
    <col min="5" max="5" width="15.86328125" style="9" customWidth="1"/>
    <col min="6" max="6" width="17" style="5" customWidth="1"/>
    <col min="7" max="7" width="14.59765625" style="7" customWidth="1"/>
    <col min="8" max="8" width="9.3984375" bestFit="1" customWidth="1"/>
    <col min="9" max="9" width="13.59765625" style="5" customWidth="1"/>
    <col min="10" max="10" width="12" style="5" customWidth="1"/>
    <col min="11" max="11" width="11.59765625" style="5" customWidth="1"/>
    <col min="12" max="12" width="11.3984375" style="10" customWidth="1"/>
    <col min="13" max="13" width="12" style="5" customWidth="1"/>
    <col min="14" max="15" width="11" customWidth="1"/>
  </cols>
  <sheetData>
    <row r="1" spans="1:15" ht="15.4" x14ac:dyDescent="0.4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5" s="18" customFormat="1" ht="13.9" x14ac:dyDescent="0.4">
      <c r="A2" s="37" t="s">
        <v>0</v>
      </c>
      <c r="B2" s="38" t="s">
        <v>63</v>
      </c>
      <c r="C2" s="37"/>
      <c r="D2" s="39"/>
      <c r="E2" s="39"/>
      <c r="F2" s="39"/>
      <c r="G2" s="41"/>
      <c r="H2" s="40"/>
      <c r="I2" s="37"/>
      <c r="J2" s="41"/>
      <c r="K2" s="41"/>
      <c r="L2" s="41"/>
      <c r="M2" s="42"/>
      <c r="N2" s="41"/>
    </row>
    <row r="3" spans="1:15" s="18" customFormat="1" ht="13.9" x14ac:dyDescent="0.4">
      <c r="A3" s="37" t="s">
        <v>1</v>
      </c>
      <c r="B3" s="43">
        <v>2</v>
      </c>
      <c r="C3" s="37"/>
      <c r="D3" s="39"/>
      <c r="E3" s="39"/>
      <c r="F3" s="39"/>
      <c r="G3" s="41"/>
      <c r="H3" s="40"/>
      <c r="I3" s="37"/>
      <c r="J3" s="41"/>
      <c r="K3" s="41"/>
      <c r="L3" s="41"/>
      <c r="M3" s="42"/>
      <c r="N3" s="41"/>
    </row>
    <row r="4" spans="1:15" s="18" customFormat="1" ht="13.9" x14ac:dyDescent="0.4">
      <c r="A4" s="37" t="s">
        <v>2</v>
      </c>
      <c r="B4" s="44" t="s">
        <v>68</v>
      </c>
      <c r="C4" s="44"/>
      <c r="D4" s="39"/>
      <c r="E4" s="39"/>
      <c r="F4" s="92"/>
      <c r="G4" s="41"/>
      <c r="H4" s="40"/>
      <c r="I4" s="37"/>
      <c r="J4" s="41"/>
      <c r="K4" s="41"/>
      <c r="L4" s="38" t="s">
        <v>3</v>
      </c>
      <c r="M4" s="45" t="s">
        <v>48</v>
      </c>
      <c r="N4" s="41"/>
    </row>
    <row r="5" spans="1:15" s="18" customFormat="1" ht="13.9" x14ac:dyDescent="0.4">
      <c r="A5" s="37" t="s">
        <v>4</v>
      </c>
      <c r="B5" s="43">
        <v>2</v>
      </c>
      <c r="C5" s="37"/>
      <c r="D5" s="39"/>
      <c r="E5" s="39"/>
      <c r="F5" s="67"/>
      <c r="G5" s="41"/>
      <c r="H5" s="40"/>
      <c r="I5" s="37"/>
      <c r="J5" s="41"/>
      <c r="K5" s="41"/>
      <c r="L5" s="38" t="s">
        <v>32</v>
      </c>
      <c r="M5" s="45"/>
      <c r="N5" s="41"/>
    </row>
    <row r="6" spans="1:15" s="18" customFormat="1" ht="13.9" x14ac:dyDescent="0.4">
      <c r="A6" s="37" t="s">
        <v>5</v>
      </c>
      <c r="B6" s="43" t="s">
        <v>69</v>
      </c>
      <c r="C6" s="37"/>
      <c r="D6" s="39"/>
      <c r="E6" s="39"/>
      <c r="F6" s="39"/>
      <c r="G6" s="41"/>
      <c r="H6" s="40"/>
      <c r="I6" s="37"/>
      <c r="J6" s="41"/>
      <c r="K6" s="41"/>
      <c r="L6" s="41"/>
      <c r="M6" s="42"/>
      <c r="N6" s="41"/>
    </row>
    <row r="7" spans="1:15" s="18" customFormat="1" ht="13.9" x14ac:dyDescent="0.4">
      <c r="A7" s="37"/>
      <c r="B7" s="37"/>
      <c r="C7" s="37"/>
      <c r="D7" s="39"/>
      <c r="E7" s="39"/>
      <c r="F7" s="39"/>
      <c r="G7" s="41"/>
      <c r="H7" s="40"/>
      <c r="I7" s="37"/>
      <c r="J7" s="41"/>
      <c r="K7" s="41"/>
      <c r="L7" s="41"/>
      <c r="M7" s="42"/>
      <c r="N7" s="41"/>
    </row>
    <row r="8" spans="1:15" ht="15.4" x14ac:dyDescent="0.4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66" customFormat="1" ht="55.5" x14ac:dyDescent="0.35">
      <c r="A9" s="82" t="s">
        <v>7</v>
      </c>
      <c r="B9" s="83" t="s">
        <v>8</v>
      </c>
      <c r="C9" s="82" t="s">
        <v>9</v>
      </c>
      <c r="D9" s="83" t="s">
        <v>61</v>
      </c>
      <c r="E9" s="83" t="s">
        <v>58</v>
      </c>
      <c r="F9" s="68" t="s">
        <v>57</v>
      </c>
      <c r="G9" s="84" t="s">
        <v>56</v>
      </c>
      <c r="H9" s="83" t="s">
        <v>10</v>
      </c>
      <c r="I9" s="84" t="s">
        <v>11</v>
      </c>
      <c r="J9" s="83" t="s">
        <v>12</v>
      </c>
      <c r="K9" s="83" t="s">
        <v>13</v>
      </c>
      <c r="L9" s="83" t="s">
        <v>14</v>
      </c>
      <c r="M9" s="83" t="s">
        <v>15</v>
      </c>
      <c r="N9" s="85" t="s">
        <v>16</v>
      </c>
      <c r="O9" s="83" t="s">
        <v>17</v>
      </c>
    </row>
    <row r="10" spans="1:15" s="18" customFormat="1" ht="14.1" customHeight="1" x14ac:dyDescent="0.4">
      <c r="A10" s="63" t="s">
        <v>41</v>
      </c>
      <c r="B10" s="64" t="s">
        <v>42</v>
      </c>
      <c r="C10" s="53" t="s">
        <v>43</v>
      </c>
      <c r="D10" s="58">
        <v>0</v>
      </c>
      <c r="E10" s="58">
        <v>0</v>
      </c>
      <c r="F10" s="69">
        <f>E$12-E10</f>
        <v>2.5694444444444447E-2</v>
      </c>
      <c r="G10" s="28">
        <v>0.14803240740740739</v>
      </c>
      <c r="H10" s="71">
        <v>2</v>
      </c>
      <c r="I10" s="28">
        <f>G10-E10</f>
        <v>0.14803240740740739</v>
      </c>
      <c r="J10" s="23">
        <v>2</v>
      </c>
      <c r="K10" s="23">
        <v>2</v>
      </c>
      <c r="L10" s="20">
        <f>SUM(Total!D8:E8)</f>
        <v>4</v>
      </c>
      <c r="M10" s="58">
        <v>0</v>
      </c>
      <c r="N10" s="30"/>
      <c r="O10" s="31"/>
    </row>
    <row r="11" spans="1:15" s="18" customFormat="1" ht="27.75" x14ac:dyDescent="0.4">
      <c r="A11" s="54" t="s">
        <v>34</v>
      </c>
      <c r="B11" s="55" t="s">
        <v>31</v>
      </c>
      <c r="C11" s="56" t="s">
        <v>19</v>
      </c>
      <c r="D11" s="58">
        <v>4.8611111111111112E-3</v>
      </c>
      <c r="E11" s="58">
        <v>4.1666666666666666E-3</v>
      </c>
      <c r="F11" s="69">
        <f>E$12-E11</f>
        <v>2.1527777777777781E-2</v>
      </c>
      <c r="G11" s="28">
        <v>0.14509259259259258</v>
      </c>
      <c r="H11" s="29">
        <v>1</v>
      </c>
      <c r="I11" s="28">
        <f>G11-E11</f>
        <v>0.1409259259259259</v>
      </c>
      <c r="J11" s="21">
        <v>1</v>
      </c>
      <c r="K11" s="23">
        <v>1</v>
      </c>
      <c r="L11" s="20">
        <f>SUM(Total!D9:E9)</f>
        <v>2</v>
      </c>
      <c r="M11" s="58">
        <v>3.472222222222222E-3</v>
      </c>
      <c r="N11" s="30" t="s">
        <v>65</v>
      </c>
      <c r="O11" s="31"/>
    </row>
    <row r="12" spans="1:15" s="18" customFormat="1" ht="13.9" x14ac:dyDescent="0.4">
      <c r="A12" s="75" t="s">
        <v>49</v>
      </c>
      <c r="B12" s="23">
        <v>5653</v>
      </c>
      <c r="C12" s="75" t="s">
        <v>50</v>
      </c>
      <c r="D12" s="58">
        <v>2.5694444444444447E-2</v>
      </c>
      <c r="E12" s="58">
        <v>2.5694444444444447E-2</v>
      </c>
      <c r="F12" s="86">
        <v>0</v>
      </c>
      <c r="G12" s="28"/>
      <c r="H12" s="71"/>
      <c r="I12" s="28"/>
      <c r="J12" s="23"/>
      <c r="K12" s="23">
        <v>6</v>
      </c>
      <c r="L12" s="20">
        <f>SUM(Total!D10:E10)</f>
        <v>12</v>
      </c>
      <c r="M12" s="58">
        <v>2.5694444444444447E-2</v>
      </c>
      <c r="N12" s="46"/>
      <c r="O12" s="51"/>
    </row>
    <row r="13" spans="1:15" s="18" customFormat="1" ht="13.9" x14ac:dyDescent="0.4">
      <c r="A13" s="75" t="s">
        <v>53</v>
      </c>
      <c r="B13" s="23"/>
      <c r="C13" s="75" t="s">
        <v>47</v>
      </c>
      <c r="D13" s="58">
        <v>1.5972222222222224E-2</v>
      </c>
      <c r="E13" s="58">
        <v>1.5972222222222224E-2</v>
      </c>
      <c r="F13" s="69">
        <f>E$12-E13</f>
        <v>9.7222222222222224E-3</v>
      </c>
      <c r="G13" s="28"/>
      <c r="H13" s="71"/>
      <c r="I13" s="28"/>
      <c r="J13" s="23"/>
      <c r="K13" s="23">
        <v>6</v>
      </c>
      <c r="L13" s="20">
        <f>SUM(Total!D11:E11)</f>
        <v>12</v>
      </c>
      <c r="M13" s="58">
        <v>1.5972222222222224E-2</v>
      </c>
      <c r="N13" s="46"/>
      <c r="O13" s="51"/>
    </row>
    <row r="14" spans="1:15" s="18" customFormat="1" ht="13.9" x14ac:dyDescent="0.4">
      <c r="A14" s="75" t="s">
        <v>54</v>
      </c>
      <c r="B14" s="23">
        <v>610</v>
      </c>
      <c r="C14" s="75" t="s">
        <v>55</v>
      </c>
      <c r="D14" s="58">
        <v>1.4583333333333332E-2</v>
      </c>
      <c r="E14" s="58">
        <v>1.5277777777777777E-2</v>
      </c>
      <c r="F14" s="69">
        <f>E$12-E14</f>
        <v>1.041666666666667E-2</v>
      </c>
      <c r="G14" s="28"/>
      <c r="H14" s="71"/>
      <c r="I14" s="28"/>
      <c r="J14" s="23"/>
      <c r="K14" s="23">
        <v>6</v>
      </c>
      <c r="L14" s="20">
        <f>SUM(Total!D12:E12)</f>
        <v>9</v>
      </c>
      <c r="M14" s="58">
        <v>1.5277777777777777E-2</v>
      </c>
      <c r="N14" s="46"/>
      <c r="O14" s="51"/>
    </row>
    <row r="15" spans="1:15" s="18" customFormat="1" ht="13.9" x14ac:dyDescent="0.4">
      <c r="A15" s="75" t="s">
        <v>59</v>
      </c>
      <c r="B15" s="23">
        <v>57</v>
      </c>
      <c r="C15" s="75" t="s">
        <v>60</v>
      </c>
      <c r="D15" s="58">
        <v>2.2222222222222223E-2</v>
      </c>
      <c r="E15" s="58">
        <v>2.2222222222222223E-2</v>
      </c>
      <c r="F15" s="69">
        <f>E$12-E15</f>
        <v>3.4722222222222238E-3</v>
      </c>
      <c r="G15" s="70"/>
      <c r="H15" s="71"/>
      <c r="I15" s="70"/>
      <c r="J15" s="23"/>
      <c r="K15" s="23">
        <v>6</v>
      </c>
      <c r="L15" s="20">
        <f>SUM(Total!D13:E13)</f>
        <v>12</v>
      </c>
      <c r="M15" s="58">
        <v>2.2222222222222223E-2</v>
      </c>
      <c r="N15" s="46"/>
      <c r="O15" s="51"/>
    </row>
    <row r="16" spans="1:15" s="18" customFormat="1" ht="13.9" x14ac:dyDescent="0.4">
      <c r="A16" s="26"/>
      <c r="B16" s="27"/>
      <c r="C16" s="26"/>
      <c r="D16" s="33"/>
      <c r="E16" s="33"/>
      <c r="F16" s="33"/>
      <c r="G16" s="34"/>
      <c r="H16" s="27"/>
      <c r="I16" s="34"/>
      <c r="J16" s="26"/>
      <c r="K16" s="27"/>
      <c r="L16" s="27"/>
      <c r="M16" s="33"/>
      <c r="N16" s="35"/>
      <c r="O16" s="36"/>
    </row>
    <row r="17" spans="1:15" ht="15.4" x14ac:dyDescent="0.45">
      <c r="A17" s="2"/>
      <c r="B17" s="4"/>
      <c r="C17" s="2"/>
      <c r="D17" s="13"/>
      <c r="E17" s="13"/>
      <c r="F17" s="13"/>
      <c r="G17" s="4"/>
      <c r="H17" s="6"/>
      <c r="I17" s="2"/>
      <c r="J17" s="4"/>
      <c r="K17" s="4"/>
      <c r="L17" s="13"/>
      <c r="M17" s="13"/>
      <c r="N17" s="13"/>
    </row>
    <row r="18" spans="1:15" ht="15.4" x14ac:dyDescent="0.45">
      <c r="A18" s="3" t="s">
        <v>30</v>
      </c>
      <c r="B18" s="2"/>
      <c r="C18" s="2"/>
      <c r="D18" s="13"/>
      <c r="E18" s="13"/>
      <c r="F18" s="4"/>
      <c r="G18" s="4"/>
      <c r="H18" s="6"/>
      <c r="I18" s="2"/>
      <c r="J18" s="4"/>
      <c r="K18" s="4"/>
      <c r="L18" s="4"/>
      <c r="M18" s="13"/>
      <c r="N18" s="4"/>
    </row>
    <row r="19" spans="1:15" s="66" customFormat="1" ht="55.5" x14ac:dyDescent="0.35">
      <c r="A19" s="82" t="s">
        <v>7</v>
      </c>
      <c r="B19" s="83" t="s">
        <v>8</v>
      </c>
      <c r="C19" s="82" t="s">
        <v>9</v>
      </c>
      <c r="D19" s="83" t="s">
        <v>61</v>
      </c>
      <c r="E19" s="83" t="s">
        <v>58</v>
      </c>
      <c r="F19" s="68" t="s">
        <v>57</v>
      </c>
      <c r="G19" s="84" t="s">
        <v>56</v>
      </c>
      <c r="H19" s="83" t="s">
        <v>10</v>
      </c>
      <c r="I19" s="84" t="s">
        <v>11</v>
      </c>
      <c r="J19" s="83" t="s">
        <v>12</v>
      </c>
      <c r="K19" s="83" t="s">
        <v>13</v>
      </c>
      <c r="L19" s="83" t="s">
        <v>14</v>
      </c>
      <c r="M19" s="83" t="s">
        <v>15</v>
      </c>
      <c r="N19" s="85" t="s">
        <v>16</v>
      </c>
      <c r="O19" s="83" t="s">
        <v>17</v>
      </c>
    </row>
    <row r="20" spans="1:15" s="18" customFormat="1" ht="13.9" x14ac:dyDescent="0.4">
      <c r="A20" s="76" t="s">
        <v>35</v>
      </c>
      <c r="B20" s="57" t="s">
        <v>36</v>
      </c>
      <c r="C20" s="56" t="s">
        <v>37</v>
      </c>
      <c r="D20" s="74">
        <v>0</v>
      </c>
      <c r="E20" s="74">
        <v>0</v>
      </c>
      <c r="F20" s="69">
        <f>E$22-E20</f>
        <v>1.3194444444444444E-2</v>
      </c>
      <c r="G20" s="73"/>
      <c r="H20" s="88"/>
      <c r="I20" s="28"/>
      <c r="J20" s="23"/>
      <c r="K20" s="21">
        <v>6</v>
      </c>
      <c r="L20" s="20">
        <f>SUM(Total!D19:E19)</f>
        <v>12</v>
      </c>
      <c r="M20" s="74">
        <v>0</v>
      </c>
      <c r="N20" s="30"/>
      <c r="O20" s="32"/>
    </row>
    <row r="21" spans="1:15" s="18" customFormat="1" ht="13.9" x14ac:dyDescent="0.4">
      <c r="A21" s="77" t="s">
        <v>40</v>
      </c>
      <c r="B21" s="21">
        <v>1925</v>
      </c>
      <c r="C21" s="22" t="s">
        <v>39</v>
      </c>
      <c r="D21" s="74">
        <v>3.472222222222222E-3</v>
      </c>
      <c r="E21" s="74">
        <v>1.0416666666666666E-2</v>
      </c>
      <c r="F21" s="69">
        <f>E$22-E21</f>
        <v>2.7777777777777783E-3</v>
      </c>
      <c r="G21" s="73"/>
      <c r="H21" s="89"/>
      <c r="I21" s="28"/>
      <c r="J21" s="21"/>
      <c r="K21" s="21">
        <v>6</v>
      </c>
      <c r="L21" s="20">
        <f>SUM(Total!D20:E20)</f>
        <v>12</v>
      </c>
      <c r="M21" s="74">
        <v>1.0416666666666666E-2</v>
      </c>
      <c r="N21" s="30"/>
      <c r="O21" s="31"/>
    </row>
    <row r="22" spans="1:15" s="18" customFormat="1" ht="13.9" x14ac:dyDescent="0.4">
      <c r="A22" s="76" t="s">
        <v>38</v>
      </c>
      <c r="B22" s="57">
        <v>4655</v>
      </c>
      <c r="C22" s="56" t="s">
        <v>33</v>
      </c>
      <c r="D22" s="74">
        <v>5.5555555555555558E-3</v>
      </c>
      <c r="E22" s="74">
        <v>1.3194444444444444E-2</v>
      </c>
      <c r="F22" s="86">
        <v>0</v>
      </c>
      <c r="G22" s="73">
        <v>0.15979166666666667</v>
      </c>
      <c r="H22" s="90">
        <v>2</v>
      </c>
      <c r="I22" s="73">
        <f>G22-E22</f>
        <v>0.14659722222222221</v>
      </c>
      <c r="J22" s="21">
        <v>1</v>
      </c>
      <c r="K22" s="21">
        <v>1</v>
      </c>
      <c r="L22" s="20">
        <f>SUM(Total!D21:E21)</f>
        <v>3</v>
      </c>
      <c r="M22" s="74">
        <v>1.2499999999999999E-2</v>
      </c>
      <c r="N22" s="46" t="s">
        <v>65</v>
      </c>
      <c r="O22" s="51"/>
    </row>
    <row r="23" spans="1:15" s="18" customFormat="1" ht="13.9" x14ac:dyDescent="0.4">
      <c r="A23" s="76" t="s">
        <v>18</v>
      </c>
      <c r="B23" s="57">
        <v>2939</v>
      </c>
      <c r="C23" s="56" t="s">
        <v>19</v>
      </c>
      <c r="D23" s="74">
        <v>4.1666666666666666E-3</v>
      </c>
      <c r="E23" s="74">
        <v>1.2499999999999999E-2</v>
      </c>
      <c r="F23" s="69">
        <f t="shared" ref="F23:F24" si="0">E$22-E23</f>
        <v>6.9444444444444545E-4</v>
      </c>
      <c r="G23" s="87"/>
      <c r="H23" s="90"/>
      <c r="I23" s="73"/>
      <c r="J23" s="21"/>
      <c r="K23" s="21">
        <v>6</v>
      </c>
      <c r="L23" s="20">
        <f>SUM(Total!D22:E22)</f>
        <v>9</v>
      </c>
      <c r="M23" s="74">
        <v>1.2499999999999999E-2</v>
      </c>
      <c r="N23" s="30"/>
      <c r="O23" s="51"/>
    </row>
    <row r="24" spans="1:15" s="18" customFormat="1" ht="13.9" x14ac:dyDescent="0.4">
      <c r="A24" s="75" t="s">
        <v>45</v>
      </c>
      <c r="B24" s="23">
        <v>7821</v>
      </c>
      <c r="C24" s="75" t="s">
        <v>46</v>
      </c>
      <c r="D24" s="74">
        <v>0</v>
      </c>
      <c r="E24" s="74">
        <v>0</v>
      </c>
      <c r="F24" s="69">
        <f t="shared" si="0"/>
        <v>1.3194444444444444E-2</v>
      </c>
      <c r="G24" s="73">
        <v>0.15638888888888888</v>
      </c>
      <c r="H24" s="90">
        <v>1</v>
      </c>
      <c r="I24" s="73">
        <f t="shared" ref="I24" si="1">G24-E24</f>
        <v>0.15638888888888888</v>
      </c>
      <c r="J24" s="21">
        <v>2</v>
      </c>
      <c r="K24" s="21">
        <v>2</v>
      </c>
      <c r="L24" s="20">
        <f>SUM(Total!D23:E23)</f>
        <v>3</v>
      </c>
      <c r="M24" s="74">
        <v>0</v>
      </c>
      <c r="N24" s="46"/>
      <c r="O24" s="32"/>
    </row>
    <row r="25" spans="1:15" s="18" customFormat="1" ht="13.9" x14ac:dyDescent="0.4">
      <c r="A25" s="75"/>
      <c r="B25" s="23"/>
      <c r="C25" s="75"/>
      <c r="D25" s="80"/>
      <c r="E25" s="78"/>
      <c r="F25" s="73"/>
      <c r="G25" s="23"/>
      <c r="H25" s="90"/>
      <c r="I25" s="23"/>
      <c r="J25" s="23"/>
      <c r="K25" s="20"/>
      <c r="L25" s="81"/>
      <c r="M25" s="78"/>
      <c r="N25" s="46"/>
      <c r="O25" s="32"/>
    </row>
    <row r="26" spans="1:15" s="18" customFormat="1" ht="13.9" x14ac:dyDescent="0.4">
      <c r="A26" s="75"/>
      <c r="B26" s="23"/>
      <c r="C26" s="75"/>
      <c r="D26" s="80"/>
      <c r="E26" s="79"/>
      <c r="F26" s="73"/>
      <c r="G26" s="23"/>
      <c r="H26" s="91"/>
      <c r="I26" s="23"/>
      <c r="J26" s="23"/>
      <c r="K26" s="81"/>
      <c r="L26" s="81"/>
      <c r="M26" s="80"/>
      <c r="N26" s="46"/>
      <c r="O26" s="32"/>
    </row>
    <row r="27" spans="1:15" s="18" customFormat="1" ht="13.9" x14ac:dyDescent="0.4">
      <c r="A27" s="75"/>
      <c r="B27" s="23"/>
      <c r="C27" s="75"/>
      <c r="D27" s="80"/>
      <c r="E27" s="79"/>
      <c r="F27" s="73"/>
      <c r="G27" s="23"/>
      <c r="H27" s="91"/>
      <c r="I27" s="23"/>
      <c r="J27" s="23"/>
      <c r="K27" s="81"/>
      <c r="L27" s="81"/>
      <c r="M27" s="80"/>
      <c r="N27" s="46"/>
      <c r="O27" s="32"/>
    </row>
    <row r="28" spans="1:15" s="18" customFormat="1" ht="13.9" x14ac:dyDescent="0.4">
      <c r="A28" s="26"/>
      <c r="B28" s="27"/>
      <c r="C28" s="26"/>
      <c r="D28" s="33"/>
      <c r="E28" s="33"/>
      <c r="F28" s="34"/>
      <c r="G28" s="27"/>
      <c r="H28" s="34"/>
      <c r="I28" s="26"/>
      <c r="J28" s="27"/>
      <c r="K28" s="27"/>
      <c r="L28" s="27"/>
      <c r="M28" s="33"/>
      <c r="N28" s="35"/>
      <c r="O28" s="36"/>
    </row>
  </sheetData>
  <pageMargins left="0.75" right="0.75" top="0.54" bottom="0.63" header="0.5" footer="0.34"/>
  <pageSetup paperSize="9" scale="70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BAE95-18F5-4193-A908-D75BC1ADD4FA}">
  <sheetPr>
    <pageSetUpPr fitToPage="1"/>
  </sheetPr>
  <dimension ref="A1:O28"/>
  <sheetViews>
    <sheetView zoomScale="80" zoomScaleNormal="80" workbookViewId="0">
      <selection activeCell="M24" sqref="M24"/>
    </sheetView>
  </sheetViews>
  <sheetFormatPr defaultRowHeight="12.75" x14ac:dyDescent="0.35"/>
  <cols>
    <col min="1" max="1" width="22" customWidth="1"/>
    <col min="2" max="2" width="11" customWidth="1"/>
    <col min="3" max="3" width="15.3984375" bestFit="1" customWidth="1"/>
    <col min="4" max="4" width="14" style="9" hidden="1" customWidth="1"/>
    <col min="5" max="5" width="15.86328125" style="9" customWidth="1"/>
    <col min="6" max="6" width="17" style="5" customWidth="1"/>
    <col min="7" max="7" width="14.59765625" style="7" customWidth="1"/>
    <col min="8" max="8" width="9.3984375" bestFit="1" customWidth="1"/>
    <col min="9" max="9" width="13.59765625" style="5" customWidth="1"/>
    <col min="10" max="10" width="12" style="5" customWidth="1"/>
    <col min="11" max="11" width="11.59765625" style="5" customWidth="1"/>
    <col min="12" max="12" width="11.3984375" style="10" customWidth="1"/>
    <col min="13" max="13" width="12" style="5" customWidth="1"/>
    <col min="14" max="15" width="11" customWidth="1"/>
  </cols>
  <sheetData>
    <row r="1" spans="1:15" ht="15.4" x14ac:dyDescent="0.4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5" s="18" customFormat="1" ht="13.9" x14ac:dyDescent="0.4">
      <c r="A2" s="37" t="s">
        <v>0</v>
      </c>
      <c r="B2" s="38" t="s">
        <v>63</v>
      </c>
      <c r="C2" s="37"/>
      <c r="D2" s="39"/>
      <c r="E2" s="39"/>
      <c r="F2" s="39"/>
      <c r="G2" s="41"/>
      <c r="H2" s="40"/>
      <c r="I2" s="37"/>
      <c r="J2" s="41"/>
      <c r="K2" s="41"/>
      <c r="L2" s="41"/>
      <c r="M2" s="42"/>
      <c r="N2" s="41"/>
    </row>
    <row r="3" spans="1:15" s="18" customFormat="1" ht="13.9" x14ac:dyDescent="0.4">
      <c r="A3" s="37" t="s">
        <v>1</v>
      </c>
      <c r="B3" s="43">
        <v>3</v>
      </c>
      <c r="C3" s="37"/>
      <c r="D3" s="39"/>
      <c r="E3" s="39"/>
      <c r="F3" s="39"/>
      <c r="G3" s="41"/>
      <c r="H3" s="40"/>
      <c r="I3" s="37"/>
      <c r="J3" s="41"/>
      <c r="K3" s="41"/>
      <c r="L3" s="41"/>
      <c r="M3" s="42"/>
      <c r="N3" s="41"/>
    </row>
    <row r="4" spans="1:15" s="18" customFormat="1" ht="13.9" x14ac:dyDescent="0.4">
      <c r="A4" s="37" t="s">
        <v>2</v>
      </c>
      <c r="B4" s="44" t="s">
        <v>70</v>
      </c>
      <c r="C4" s="39"/>
      <c r="D4" s="39"/>
      <c r="E4" s="92"/>
      <c r="F4" s="41"/>
      <c r="G4" s="40"/>
      <c r="H4" s="37"/>
      <c r="I4" s="41"/>
      <c r="J4" s="41"/>
      <c r="K4" s="38" t="s">
        <v>3</v>
      </c>
      <c r="L4" s="45" t="s">
        <v>48</v>
      </c>
      <c r="M4" s="41"/>
    </row>
    <row r="5" spans="1:15" s="18" customFormat="1" ht="13.9" x14ac:dyDescent="0.4">
      <c r="A5" s="37" t="s">
        <v>4</v>
      </c>
      <c r="B5" s="43">
        <v>1</v>
      </c>
      <c r="C5" s="37"/>
      <c r="D5" s="39"/>
      <c r="E5" s="39"/>
      <c r="F5" s="67"/>
      <c r="G5" s="41"/>
      <c r="H5" s="40"/>
      <c r="I5" s="37"/>
      <c r="J5" s="41"/>
      <c r="K5" s="41"/>
      <c r="L5" s="38" t="s">
        <v>32</v>
      </c>
      <c r="M5" s="45"/>
      <c r="N5" s="41"/>
    </row>
    <row r="6" spans="1:15" s="18" customFormat="1" ht="13.9" x14ac:dyDescent="0.4">
      <c r="A6" s="37" t="s">
        <v>5</v>
      </c>
      <c r="B6" s="43" t="s">
        <v>71</v>
      </c>
      <c r="C6" s="37"/>
      <c r="D6" s="39"/>
      <c r="E6" s="39"/>
      <c r="F6" s="39"/>
      <c r="G6" s="41"/>
      <c r="H6" s="40"/>
      <c r="I6" s="37"/>
      <c r="J6" s="41"/>
      <c r="K6" s="41"/>
      <c r="L6" s="41"/>
      <c r="M6" s="42"/>
      <c r="N6" s="41"/>
    </row>
    <row r="7" spans="1:15" s="18" customFormat="1" ht="13.9" x14ac:dyDescent="0.4">
      <c r="A7" s="37"/>
      <c r="B7" s="37"/>
      <c r="C7" s="37"/>
      <c r="D7" s="39"/>
      <c r="E7" s="39"/>
      <c r="F7" s="39"/>
      <c r="G7" s="41"/>
      <c r="H7" s="40"/>
      <c r="I7" s="37"/>
      <c r="J7" s="41"/>
      <c r="K7" s="41"/>
      <c r="L7" s="41"/>
      <c r="M7" s="42"/>
      <c r="N7" s="41"/>
    </row>
    <row r="8" spans="1:15" ht="15.4" x14ac:dyDescent="0.4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66" customFormat="1" ht="55.5" x14ac:dyDescent="0.35">
      <c r="A9" s="82" t="s">
        <v>7</v>
      </c>
      <c r="B9" s="83" t="s">
        <v>8</v>
      </c>
      <c r="C9" s="82" t="s">
        <v>9</v>
      </c>
      <c r="D9" s="83" t="s">
        <v>61</v>
      </c>
      <c r="E9" s="83" t="s">
        <v>58</v>
      </c>
      <c r="F9" s="68" t="s">
        <v>57</v>
      </c>
      <c r="G9" s="84" t="s">
        <v>56</v>
      </c>
      <c r="H9" s="83" t="s">
        <v>10</v>
      </c>
      <c r="I9" s="84" t="s">
        <v>11</v>
      </c>
      <c r="J9" s="83" t="s">
        <v>12</v>
      </c>
      <c r="K9" s="83" t="s">
        <v>13</v>
      </c>
      <c r="L9" s="83" t="s">
        <v>14</v>
      </c>
      <c r="M9" s="83" t="s">
        <v>15</v>
      </c>
      <c r="N9" s="85" t="s">
        <v>16</v>
      </c>
      <c r="O9" s="83" t="s">
        <v>17</v>
      </c>
    </row>
    <row r="10" spans="1:15" s="18" customFormat="1" ht="14.1" customHeight="1" x14ac:dyDescent="0.4">
      <c r="A10" s="63" t="s">
        <v>41</v>
      </c>
      <c r="B10" s="64" t="s">
        <v>42</v>
      </c>
      <c r="C10" s="53" t="s">
        <v>43</v>
      </c>
      <c r="D10" s="58">
        <v>0</v>
      </c>
      <c r="E10" s="58">
        <v>0</v>
      </c>
      <c r="F10" s="69">
        <f>E$12-E10</f>
        <v>2.5694444444444447E-2</v>
      </c>
      <c r="G10" s="28">
        <v>0.15730324074074073</v>
      </c>
      <c r="H10" s="71">
        <v>2</v>
      </c>
      <c r="I10" s="28">
        <f>G10-E10</f>
        <v>0.15730324074074073</v>
      </c>
      <c r="J10" s="23">
        <v>2</v>
      </c>
      <c r="K10" s="23">
        <v>2</v>
      </c>
      <c r="L10" s="20">
        <f>SUM(Total!D8:F8)</f>
        <v>6</v>
      </c>
      <c r="M10" s="58">
        <v>0</v>
      </c>
      <c r="N10" s="30"/>
      <c r="O10" s="31"/>
    </row>
    <row r="11" spans="1:15" s="18" customFormat="1" ht="27.75" x14ac:dyDescent="0.4">
      <c r="A11" s="54" t="s">
        <v>34</v>
      </c>
      <c r="B11" s="55" t="s">
        <v>31</v>
      </c>
      <c r="C11" s="56" t="s">
        <v>19</v>
      </c>
      <c r="D11" s="58">
        <v>4.8611111111111112E-3</v>
      </c>
      <c r="E11" s="58">
        <v>3.472222222222222E-3</v>
      </c>
      <c r="F11" s="69">
        <f>E$12-E11</f>
        <v>2.2222222222222227E-2</v>
      </c>
      <c r="G11" s="28">
        <v>0.15623842592592593</v>
      </c>
      <c r="H11" s="29">
        <v>1</v>
      </c>
      <c r="I11" s="28">
        <f t="shared" ref="I11:I14" si="0">G11-E11</f>
        <v>0.15276620370370372</v>
      </c>
      <c r="J11" s="21">
        <v>1</v>
      </c>
      <c r="K11" s="23">
        <v>1</v>
      </c>
      <c r="L11" s="20">
        <f>SUM(Total!D9:F9)</f>
        <v>3</v>
      </c>
      <c r="M11" s="58">
        <v>2.7777777777777779E-3</v>
      </c>
      <c r="N11" s="30" t="s">
        <v>65</v>
      </c>
      <c r="O11" s="31"/>
    </row>
    <row r="12" spans="1:15" s="18" customFormat="1" ht="13.9" x14ac:dyDescent="0.4">
      <c r="A12" s="75" t="s">
        <v>49</v>
      </c>
      <c r="B12" s="23">
        <v>5653</v>
      </c>
      <c r="C12" s="75" t="s">
        <v>50</v>
      </c>
      <c r="D12" s="58">
        <v>2.5694444444444447E-2</v>
      </c>
      <c r="E12" s="58">
        <v>2.5694444444444447E-2</v>
      </c>
      <c r="F12" s="86">
        <v>0</v>
      </c>
      <c r="G12" s="28"/>
      <c r="H12" s="71"/>
      <c r="I12" s="28"/>
      <c r="J12" s="23"/>
      <c r="K12" s="23">
        <v>6</v>
      </c>
      <c r="L12" s="20">
        <f>SUM(Total!D10:F10)</f>
        <v>18</v>
      </c>
      <c r="M12" s="58">
        <v>2.5694444444444447E-2</v>
      </c>
      <c r="N12" s="46"/>
      <c r="O12" s="51"/>
    </row>
    <row r="13" spans="1:15" s="18" customFormat="1" ht="13.9" x14ac:dyDescent="0.4">
      <c r="A13" s="75" t="s">
        <v>53</v>
      </c>
      <c r="B13" s="23"/>
      <c r="C13" s="75" t="s">
        <v>47</v>
      </c>
      <c r="D13" s="58">
        <v>1.5972222222222224E-2</v>
      </c>
      <c r="E13" s="58">
        <v>1.5972222222222224E-2</v>
      </c>
      <c r="F13" s="69">
        <f>E$12-E13</f>
        <v>9.7222222222222224E-3</v>
      </c>
      <c r="G13" s="28"/>
      <c r="H13" s="71"/>
      <c r="I13" s="28"/>
      <c r="J13" s="23"/>
      <c r="K13" s="23">
        <v>6</v>
      </c>
      <c r="L13" s="20">
        <f>SUM(Total!D11:F11)</f>
        <v>18</v>
      </c>
      <c r="M13" s="58">
        <v>1.5972222222222224E-2</v>
      </c>
      <c r="N13" s="46"/>
      <c r="O13" s="51"/>
    </row>
    <row r="14" spans="1:15" s="18" customFormat="1" ht="13.9" x14ac:dyDescent="0.4">
      <c r="A14" s="75" t="s">
        <v>54</v>
      </c>
      <c r="B14" s="23">
        <v>610</v>
      </c>
      <c r="C14" s="75" t="s">
        <v>55</v>
      </c>
      <c r="D14" s="58">
        <v>1.4583333333333332E-2</v>
      </c>
      <c r="E14" s="58">
        <v>1.5277777777777777E-2</v>
      </c>
      <c r="F14" s="69">
        <f>E$12-E14</f>
        <v>1.041666666666667E-2</v>
      </c>
      <c r="G14" s="28">
        <v>0.18929398148148149</v>
      </c>
      <c r="H14" s="71">
        <v>3</v>
      </c>
      <c r="I14" s="28">
        <f t="shared" si="0"/>
        <v>0.17401620370370371</v>
      </c>
      <c r="J14" s="23">
        <v>3</v>
      </c>
      <c r="K14" s="23">
        <v>3</v>
      </c>
      <c r="L14" s="20">
        <f>SUM(Total!D12:F12)</f>
        <v>12</v>
      </c>
      <c r="M14" s="58">
        <v>1.5972222222222224E-2</v>
      </c>
      <c r="N14" s="46" t="s">
        <v>66</v>
      </c>
      <c r="O14" s="51"/>
    </row>
    <row r="15" spans="1:15" s="18" customFormat="1" ht="13.9" x14ac:dyDescent="0.4">
      <c r="A15" s="75" t="s">
        <v>59</v>
      </c>
      <c r="B15" s="23">
        <v>57</v>
      </c>
      <c r="C15" s="75" t="s">
        <v>60</v>
      </c>
      <c r="D15" s="58">
        <v>2.2222222222222223E-2</v>
      </c>
      <c r="E15" s="58">
        <v>2.2222222222222223E-2</v>
      </c>
      <c r="F15" s="69">
        <f>E$12-E15</f>
        <v>3.4722222222222238E-3</v>
      </c>
      <c r="G15" s="70"/>
      <c r="H15" s="71"/>
      <c r="I15" s="70"/>
      <c r="J15" s="23"/>
      <c r="K15" s="23">
        <v>6</v>
      </c>
      <c r="L15" s="20">
        <f>SUM(Total!D13:F13)</f>
        <v>18</v>
      </c>
      <c r="M15" s="58">
        <v>2.2222222222222223E-2</v>
      </c>
      <c r="N15" s="46"/>
      <c r="O15" s="51"/>
    </row>
    <row r="16" spans="1:15" s="18" customFormat="1" ht="13.9" x14ac:dyDescent="0.4">
      <c r="A16" s="26"/>
      <c r="B16" s="27"/>
      <c r="C16" s="26"/>
      <c r="D16" s="33"/>
      <c r="E16" s="33"/>
      <c r="F16" s="33"/>
      <c r="G16" s="34"/>
      <c r="H16" s="27"/>
      <c r="I16" s="34"/>
      <c r="J16" s="26"/>
      <c r="K16" s="27"/>
      <c r="L16" s="27"/>
      <c r="M16" s="33"/>
      <c r="N16" s="35"/>
      <c r="O16" s="36"/>
    </row>
    <row r="17" spans="1:15" ht="15.4" x14ac:dyDescent="0.45">
      <c r="A17" s="2"/>
      <c r="B17" s="4"/>
      <c r="C17" s="2"/>
      <c r="D17" s="13"/>
      <c r="E17" s="13"/>
      <c r="F17" s="13"/>
      <c r="G17" s="4"/>
      <c r="H17" s="6"/>
      <c r="I17" s="2"/>
      <c r="J17" s="4"/>
      <c r="K17" s="4"/>
      <c r="L17" s="13"/>
      <c r="M17" s="13"/>
      <c r="N17" s="13"/>
    </row>
    <row r="18" spans="1:15" ht="15.4" x14ac:dyDescent="0.45">
      <c r="A18" s="3" t="s">
        <v>30</v>
      </c>
      <c r="B18" s="2"/>
      <c r="C18" s="2"/>
      <c r="D18" s="13"/>
      <c r="E18" s="13"/>
      <c r="F18" s="4"/>
      <c r="G18" s="4"/>
      <c r="H18" s="6"/>
      <c r="I18" s="2"/>
      <c r="J18" s="4"/>
      <c r="K18" s="4"/>
      <c r="L18" s="4"/>
      <c r="M18" s="13"/>
      <c r="N18" s="4"/>
    </row>
    <row r="19" spans="1:15" s="66" customFormat="1" ht="55.5" x14ac:dyDescent="0.35">
      <c r="A19" s="82" t="s">
        <v>7</v>
      </c>
      <c r="B19" s="83" t="s">
        <v>8</v>
      </c>
      <c r="C19" s="82" t="s">
        <v>9</v>
      </c>
      <c r="D19" s="83" t="s">
        <v>61</v>
      </c>
      <c r="E19" s="83" t="s">
        <v>58</v>
      </c>
      <c r="F19" s="68" t="s">
        <v>57</v>
      </c>
      <c r="G19" s="84" t="s">
        <v>56</v>
      </c>
      <c r="H19" s="83" t="s">
        <v>10</v>
      </c>
      <c r="I19" s="84" t="s">
        <v>11</v>
      </c>
      <c r="J19" s="83" t="s">
        <v>12</v>
      </c>
      <c r="K19" s="83" t="s">
        <v>13</v>
      </c>
      <c r="L19" s="83" t="s">
        <v>14</v>
      </c>
      <c r="M19" s="83" t="s">
        <v>15</v>
      </c>
      <c r="N19" s="85" t="s">
        <v>16</v>
      </c>
      <c r="O19" s="83" t="s">
        <v>17</v>
      </c>
    </row>
    <row r="20" spans="1:15" s="18" customFormat="1" ht="13.9" x14ac:dyDescent="0.4">
      <c r="A20" s="76" t="s">
        <v>35</v>
      </c>
      <c r="B20" s="57" t="s">
        <v>36</v>
      </c>
      <c r="C20" s="56" t="s">
        <v>37</v>
      </c>
      <c r="D20" s="74">
        <v>0</v>
      </c>
      <c r="E20" s="74">
        <v>0</v>
      </c>
      <c r="F20" s="69">
        <f>E$22-E20</f>
        <v>1.2499999999999999E-2</v>
      </c>
      <c r="G20" s="73"/>
      <c r="H20" s="88"/>
      <c r="I20" s="28"/>
      <c r="J20" s="23"/>
      <c r="K20" s="21">
        <v>6</v>
      </c>
      <c r="L20" s="20">
        <f>SUM(Total!D19:F19)</f>
        <v>18</v>
      </c>
      <c r="M20" s="74">
        <v>0</v>
      </c>
      <c r="N20" s="30"/>
      <c r="O20" s="32"/>
    </row>
    <row r="21" spans="1:15" s="18" customFormat="1" ht="13.9" x14ac:dyDescent="0.4">
      <c r="A21" s="77" t="s">
        <v>40</v>
      </c>
      <c r="B21" s="21">
        <v>1925</v>
      </c>
      <c r="C21" s="22" t="s">
        <v>39</v>
      </c>
      <c r="D21" s="74">
        <v>3.472222222222222E-3</v>
      </c>
      <c r="E21" s="74">
        <v>1.0416666666666666E-2</v>
      </c>
      <c r="F21" s="69">
        <f>E$22-E21</f>
        <v>2.0833333333333329E-3</v>
      </c>
      <c r="G21" s="73"/>
      <c r="H21" s="89"/>
      <c r="I21" s="28"/>
      <c r="J21" s="21"/>
      <c r="K21" s="21">
        <v>6</v>
      </c>
      <c r="L21" s="20">
        <f>SUM(Total!D20:F20)</f>
        <v>18</v>
      </c>
      <c r="M21" s="74">
        <v>1.0416666666666666E-2</v>
      </c>
      <c r="N21" s="30"/>
      <c r="O21" s="31"/>
    </row>
    <row r="22" spans="1:15" s="18" customFormat="1" ht="13.9" x14ac:dyDescent="0.4">
      <c r="A22" s="76" t="s">
        <v>38</v>
      </c>
      <c r="B22" s="57">
        <v>4655</v>
      </c>
      <c r="C22" s="56" t="s">
        <v>33</v>
      </c>
      <c r="D22" s="74">
        <v>5.5555555555555558E-3</v>
      </c>
      <c r="E22" s="74">
        <v>1.2499999999999999E-2</v>
      </c>
      <c r="F22" s="86">
        <v>0</v>
      </c>
      <c r="G22" s="73">
        <v>0.17092592592592593</v>
      </c>
      <c r="H22" s="90">
        <v>2</v>
      </c>
      <c r="I22" s="73">
        <f>G22-E22</f>
        <v>0.15842592592592591</v>
      </c>
      <c r="J22" s="21">
        <v>1</v>
      </c>
      <c r="K22" s="21">
        <v>1</v>
      </c>
      <c r="L22" s="20">
        <f>SUM(Total!D21:F21)</f>
        <v>4</v>
      </c>
      <c r="M22" s="74">
        <v>1.1805555555555555E-2</v>
      </c>
      <c r="N22" s="46" t="s">
        <v>65</v>
      </c>
      <c r="O22" s="51"/>
    </row>
    <row r="23" spans="1:15" s="18" customFormat="1" ht="13.9" x14ac:dyDescent="0.4">
      <c r="A23" s="76" t="s">
        <v>18</v>
      </c>
      <c r="B23" s="57">
        <v>2939</v>
      </c>
      <c r="C23" s="56" t="s">
        <v>19</v>
      </c>
      <c r="D23" s="74">
        <v>4.1666666666666666E-3</v>
      </c>
      <c r="E23" s="74">
        <v>1.2499999999999999E-2</v>
      </c>
      <c r="F23" s="69">
        <f t="shared" ref="F23:F24" si="1">E$22-E23</f>
        <v>0</v>
      </c>
      <c r="G23" s="87" t="s">
        <v>72</v>
      </c>
      <c r="H23" s="90"/>
      <c r="I23" s="73"/>
      <c r="J23" s="21"/>
      <c r="K23" s="21">
        <v>6</v>
      </c>
      <c r="L23" s="20">
        <f>SUM(Total!D22:F22)</f>
        <v>15</v>
      </c>
      <c r="M23" s="74">
        <v>1.3194444444444444E-2</v>
      </c>
      <c r="N23" s="30" t="s">
        <v>66</v>
      </c>
      <c r="O23" s="51"/>
    </row>
    <row r="24" spans="1:15" s="18" customFormat="1" ht="13.9" x14ac:dyDescent="0.4">
      <c r="A24" s="75" t="s">
        <v>45</v>
      </c>
      <c r="B24" s="23">
        <v>7821</v>
      </c>
      <c r="C24" s="75" t="s">
        <v>46</v>
      </c>
      <c r="D24" s="74">
        <v>0</v>
      </c>
      <c r="E24" s="74">
        <v>0</v>
      </c>
      <c r="F24" s="69">
        <f t="shared" si="1"/>
        <v>1.2499999999999999E-2</v>
      </c>
      <c r="G24" s="73">
        <v>0.16564814814814813</v>
      </c>
      <c r="H24" s="90">
        <v>1</v>
      </c>
      <c r="I24" s="73">
        <f t="shared" ref="I24" si="2">G24-E24</f>
        <v>0.16564814814814813</v>
      </c>
      <c r="J24" s="21">
        <v>2</v>
      </c>
      <c r="K24" s="21">
        <v>2</v>
      </c>
      <c r="L24" s="20">
        <f>SUM(Total!D23:F23)</f>
        <v>5</v>
      </c>
      <c r="M24" s="74">
        <v>0</v>
      </c>
      <c r="N24" s="46"/>
      <c r="O24" s="32"/>
    </row>
    <row r="25" spans="1:15" s="18" customFormat="1" ht="13.9" x14ac:dyDescent="0.4">
      <c r="A25" s="75"/>
      <c r="B25" s="23"/>
      <c r="C25" s="75"/>
      <c r="D25" s="80"/>
      <c r="E25" s="78"/>
      <c r="F25" s="73"/>
      <c r="G25" s="23"/>
      <c r="H25" s="90"/>
      <c r="I25" s="23"/>
      <c r="J25" s="23"/>
      <c r="K25" s="20"/>
      <c r="L25" s="81"/>
      <c r="M25" s="78"/>
      <c r="N25" s="46"/>
      <c r="O25" s="32"/>
    </row>
    <row r="26" spans="1:15" s="18" customFormat="1" ht="13.9" x14ac:dyDescent="0.4">
      <c r="A26" s="75"/>
      <c r="B26" s="23"/>
      <c r="C26" s="75"/>
      <c r="D26" s="80"/>
      <c r="E26" s="79"/>
      <c r="F26" s="73"/>
      <c r="G26" s="23"/>
      <c r="H26" s="91"/>
      <c r="I26" s="23"/>
      <c r="J26" s="23"/>
      <c r="K26" s="81"/>
      <c r="L26" s="81"/>
      <c r="M26" s="80"/>
      <c r="N26" s="46"/>
      <c r="O26" s="32"/>
    </row>
    <row r="27" spans="1:15" s="18" customFormat="1" ht="13.9" x14ac:dyDescent="0.4">
      <c r="A27" s="75"/>
      <c r="B27" s="23"/>
      <c r="C27" s="75"/>
      <c r="D27" s="80"/>
      <c r="E27" s="79"/>
      <c r="F27" s="73"/>
      <c r="G27" s="23"/>
      <c r="H27" s="91"/>
      <c r="I27" s="23"/>
      <c r="J27" s="23"/>
      <c r="K27" s="81"/>
      <c r="L27" s="81"/>
      <c r="M27" s="80"/>
      <c r="N27" s="46"/>
      <c r="O27" s="32"/>
    </row>
    <row r="28" spans="1:15" s="18" customFormat="1" ht="13.9" x14ac:dyDescent="0.4">
      <c r="A28" s="26"/>
      <c r="B28" s="27"/>
      <c r="C28" s="26"/>
      <c r="D28" s="33"/>
      <c r="E28" s="33"/>
      <c r="F28" s="34"/>
      <c r="G28" s="27"/>
      <c r="H28" s="34"/>
      <c r="I28" s="26"/>
      <c r="J28" s="27"/>
      <c r="K28" s="27"/>
      <c r="L28" s="27"/>
      <c r="M28" s="33"/>
      <c r="N28" s="35"/>
      <c r="O28" s="36"/>
    </row>
  </sheetData>
  <pageMargins left="0.75" right="0.75" top="0.54" bottom="0.63" header="0.5" footer="0.34"/>
  <pageSetup paperSize="9" scale="70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29190-D5B6-436B-BC0E-0E69E8EF2F13}">
  <sheetPr>
    <pageSetUpPr fitToPage="1"/>
  </sheetPr>
  <dimension ref="A1:O28"/>
  <sheetViews>
    <sheetView zoomScale="80" zoomScaleNormal="80" workbookViewId="0">
      <selection activeCell="M20" sqref="M20:M24"/>
    </sheetView>
  </sheetViews>
  <sheetFormatPr defaultRowHeight="12.75" x14ac:dyDescent="0.35"/>
  <cols>
    <col min="1" max="1" width="22" customWidth="1"/>
    <col min="2" max="2" width="11" customWidth="1"/>
    <col min="3" max="3" width="15.3984375" bestFit="1" customWidth="1"/>
    <col min="4" max="4" width="14" style="9" hidden="1" customWidth="1"/>
    <col min="5" max="5" width="15.86328125" style="9" customWidth="1"/>
    <col min="6" max="6" width="17" style="5" customWidth="1"/>
    <col min="7" max="7" width="14.59765625" style="7" customWidth="1"/>
    <col min="8" max="8" width="9.3984375" bestFit="1" customWidth="1"/>
    <col min="9" max="9" width="13.59765625" style="5" customWidth="1"/>
    <col min="10" max="10" width="12" style="5" customWidth="1"/>
    <col min="11" max="11" width="11.59765625" style="5" customWidth="1"/>
    <col min="12" max="12" width="11.3984375" style="10" customWidth="1"/>
    <col min="13" max="13" width="12" style="5" customWidth="1"/>
    <col min="14" max="15" width="11" customWidth="1"/>
  </cols>
  <sheetData>
    <row r="1" spans="1:15" ht="15.4" x14ac:dyDescent="0.4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5" s="18" customFormat="1" ht="13.9" x14ac:dyDescent="0.4">
      <c r="A2" s="37" t="s">
        <v>0</v>
      </c>
      <c r="B2" s="38" t="s">
        <v>63</v>
      </c>
      <c r="C2" s="37"/>
      <c r="D2" s="39"/>
      <c r="E2" s="39"/>
      <c r="F2" s="39"/>
      <c r="G2" s="41"/>
      <c r="H2" s="40"/>
      <c r="I2" s="37"/>
      <c r="J2" s="41"/>
      <c r="K2" s="41"/>
      <c r="L2" s="41"/>
      <c r="M2" s="42"/>
      <c r="N2" s="41"/>
    </row>
    <row r="3" spans="1:15" s="18" customFormat="1" ht="13.9" x14ac:dyDescent="0.4">
      <c r="A3" s="37" t="s">
        <v>1</v>
      </c>
      <c r="B3" s="43">
        <v>4</v>
      </c>
      <c r="C3" s="37"/>
      <c r="D3" s="39"/>
      <c r="E3" s="39"/>
      <c r="F3" s="39"/>
      <c r="G3" s="41"/>
      <c r="H3" s="40"/>
      <c r="I3" s="37"/>
      <c r="J3" s="41"/>
      <c r="K3" s="41"/>
      <c r="L3" s="41"/>
      <c r="M3" s="42"/>
      <c r="N3" s="41"/>
    </row>
    <row r="4" spans="1:15" s="18" customFormat="1" ht="13.9" x14ac:dyDescent="0.4">
      <c r="A4" s="37" t="s">
        <v>2</v>
      </c>
      <c r="B4" s="43" t="s">
        <v>73</v>
      </c>
      <c r="C4" s="39"/>
      <c r="D4" s="39"/>
      <c r="E4" s="92"/>
      <c r="F4" s="41"/>
      <c r="G4" s="40"/>
      <c r="H4" s="37"/>
      <c r="I4" s="41"/>
      <c r="J4" s="41"/>
      <c r="K4" s="38" t="s">
        <v>3</v>
      </c>
      <c r="L4" s="45" t="s">
        <v>48</v>
      </c>
      <c r="M4" s="41"/>
    </row>
    <row r="5" spans="1:15" s="18" customFormat="1" ht="13.9" x14ac:dyDescent="0.4">
      <c r="A5" s="37" t="s">
        <v>4</v>
      </c>
      <c r="B5" s="43"/>
      <c r="C5" s="37"/>
      <c r="D5" s="39"/>
      <c r="E5" s="39"/>
      <c r="F5" s="67"/>
      <c r="G5" s="41"/>
      <c r="H5" s="40"/>
      <c r="I5" s="37"/>
      <c r="J5" s="41"/>
      <c r="K5" s="41"/>
      <c r="L5" s="38" t="s">
        <v>32</v>
      </c>
      <c r="M5" s="45"/>
      <c r="N5" s="41"/>
    </row>
    <row r="6" spans="1:15" s="18" customFormat="1" ht="13.9" x14ac:dyDescent="0.4">
      <c r="A6" s="37" t="s">
        <v>5</v>
      </c>
      <c r="B6" s="43" t="s">
        <v>71</v>
      </c>
      <c r="C6" s="37"/>
      <c r="D6" s="39"/>
      <c r="E6" s="39"/>
      <c r="F6" s="39"/>
      <c r="G6" s="41"/>
      <c r="H6" s="40"/>
      <c r="I6" s="37"/>
      <c r="J6" s="41"/>
      <c r="K6" s="41"/>
      <c r="L6" s="41"/>
      <c r="M6" s="42"/>
      <c r="N6" s="41"/>
    </row>
    <row r="7" spans="1:15" s="18" customFormat="1" ht="13.9" x14ac:dyDescent="0.4">
      <c r="A7" s="37"/>
      <c r="B7" s="37"/>
      <c r="C7" s="37"/>
      <c r="D7" s="39"/>
      <c r="E7" s="39"/>
      <c r="F7" s="39"/>
      <c r="G7" s="41"/>
      <c r="H7" s="40"/>
      <c r="I7" s="37"/>
      <c r="J7" s="41"/>
      <c r="K7" s="41"/>
      <c r="L7" s="41"/>
      <c r="M7" s="42"/>
      <c r="N7" s="41"/>
    </row>
    <row r="8" spans="1:15" ht="15.4" x14ac:dyDescent="0.4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66" customFormat="1" ht="55.5" x14ac:dyDescent="0.35">
      <c r="A9" s="82" t="s">
        <v>7</v>
      </c>
      <c r="B9" s="83" t="s">
        <v>8</v>
      </c>
      <c r="C9" s="82" t="s">
        <v>9</v>
      </c>
      <c r="D9" s="83" t="s">
        <v>61</v>
      </c>
      <c r="E9" s="83" t="s">
        <v>58</v>
      </c>
      <c r="F9" s="68" t="s">
        <v>57</v>
      </c>
      <c r="G9" s="84" t="s">
        <v>56</v>
      </c>
      <c r="H9" s="83" t="s">
        <v>10</v>
      </c>
      <c r="I9" s="84" t="s">
        <v>11</v>
      </c>
      <c r="J9" s="83" t="s">
        <v>12</v>
      </c>
      <c r="K9" s="83" t="s">
        <v>13</v>
      </c>
      <c r="L9" s="83" t="s">
        <v>14</v>
      </c>
      <c r="M9" s="83" t="s">
        <v>15</v>
      </c>
      <c r="N9" s="85" t="s">
        <v>16</v>
      </c>
      <c r="O9" s="83" t="s">
        <v>17</v>
      </c>
    </row>
    <row r="10" spans="1:15" s="18" customFormat="1" ht="14.1" customHeight="1" x14ac:dyDescent="0.4">
      <c r="A10" s="63" t="s">
        <v>41</v>
      </c>
      <c r="B10" s="64" t="s">
        <v>42</v>
      </c>
      <c r="C10" s="53" t="s">
        <v>43</v>
      </c>
      <c r="D10" s="58">
        <v>0</v>
      </c>
      <c r="E10" s="58">
        <v>0</v>
      </c>
      <c r="F10" s="69">
        <f>E$12-E10</f>
        <v>2.5694444444444447E-2</v>
      </c>
      <c r="G10" s="98" t="s">
        <v>76</v>
      </c>
      <c r="H10" s="71"/>
      <c r="I10" s="28"/>
      <c r="J10" s="23"/>
      <c r="K10" s="23">
        <v>6</v>
      </c>
      <c r="L10" s="20">
        <f>SUM(Total!D8:G8)</f>
        <v>12</v>
      </c>
      <c r="M10" s="58">
        <v>0</v>
      </c>
      <c r="N10" s="30"/>
      <c r="O10" s="31"/>
    </row>
    <row r="11" spans="1:15" s="18" customFormat="1" ht="27.75" x14ac:dyDescent="0.4">
      <c r="A11" s="54" t="s">
        <v>34</v>
      </c>
      <c r="B11" s="55" t="s">
        <v>31</v>
      </c>
      <c r="C11" s="56" t="s">
        <v>19</v>
      </c>
      <c r="D11" s="58">
        <v>4.8611111111111112E-3</v>
      </c>
      <c r="E11" s="58">
        <v>2.7777777777777779E-3</v>
      </c>
      <c r="F11" s="69">
        <f>E$12-E11</f>
        <v>2.2916666666666669E-2</v>
      </c>
      <c r="G11" s="99"/>
      <c r="H11" s="29"/>
      <c r="I11" s="28"/>
      <c r="J11" s="21"/>
      <c r="K11" s="23">
        <v>6</v>
      </c>
      <c r="L11" s="20">
        <f>SUM(Total!D9:G9)</f>
        <v>9</v>
      </c>
      <c r="M11" s="58">
        <v>2.7777777777777779E-3</v>
      </c>
      <c r="N11" s="30"/>
      <c r="O11" s="31"/>
    </row>
    <row r="12" spans="1:15" s="18" customFormat="1" ht="13.9" x14ac:dyDescent="0.4">
      <c r="A12" s="75" t="s">
        <v>49</v>
      </c>
      <c r="B12" s="23">
        <v>5653</v>
      </c>
      <c r="C12" s="75" t="s">
        <v>50</v>
      </c>
      <c r="D12" s="58">
        <v>2.5694444444444447E-2</v>
      </c>
      <c r="E12" s="58">
        <v>2.5694444444444447E-2</v>
      </c>
      <c r="F12" s="86">
        <v>0</v>
      </c>
      <c r="G12" s="99"/>
      <c r="H12" s="71"/>
      <c r="I12" s="28"/>
      <c r="J12" s="23"/>
      <c r="K12" s="23">
        <v>6</v>
      </c>
      <c r="L12" s="20">
        <f>SUM(Total!D10:G10)</f>
        <v>24</v>
      </c>
      <c r="M12" s="58">
        <v>2.5694444444444447E-2</v>
      </c>
      <c r="N12" s="46"/>
      <c r="O12" s="51"/>
    </row>
    <row r="13" spans="1:15" s="18" customFormat="1" ht="13.9" x14ac:dyDescent="0.4">
      <c r="A13" s="75" t="s">
        <v>53</v>
      </c>
      <c r="B13" s="23"/>
      <c r="C13" s="75" t="s">
        <v>47</v>
      </c>
      <c r="D13" s="58">
        <v>1.5972222222222224E-2</v>
      </c>
      <c r="E13" s="58">
        <v>1.5972222222222224E-2</v>
      </c>
      <c r="F13" s="69">
        <f>E$12-E13</f>
        <v>9.7222222222222224E-3</v>
      </c>
      <c r="G13" s="99"/>
      <c r="H13" s="71"/>
      <c r="I13" s="28"/>
      <c r="J13" s="23"/>
      <c r="K13" s="23">
        <v>6</v>
      </c>
      <c r="L13" s="20">
        <f>SUM(Total!D11:G11)</f>
        <v>24</v>
      </c>
      <c r="M13" s="58">
        <v>1.5972222222222224E-2</v>
      </c>
      <c r="N13" s="46"/>
      <c r="O13" s="51"/>
    </row>
    <row r="14" spans="1:15" s="18" customFormat="1" ht="13.9" x14ac:dyDescent="0.4">
      <c r="A14" s="75" t="s">
        <v>54</v>
      </c>
      <c r="B14" s="23">
        <v>610</v>
      </c>
      <c r="C14" s="75" t="s">
        <v>55</v>
      </c>
      <c r="D14" s="58">
        <v>1.4583333333333332E-2</v>
      </c>
      <c r="E14" s="58">
        <v>1.5972222222222224E-2</v>
      </c>
      <c r="F14" s="69">
        <f>E$12-E14</f>
        <v>9.7222222222222224E-3</v>
      </c>
      <c r="G14" s="99"/>
      <c r="H14" s="71"/>
      <c r="I14" s="28"/>
      <c r="J14" s="23"/>
      <c r="K14" s="23">
        <v>6</v>
      </c>
      <c r="L14" s="20">
        <f>SUM(Total!D12:G12)</f>
        <v>18</v>
      </c>
      <c r="M14" s="58">
        <v>1.5972222222222224E-2</v>
      </c>
      <c r="N14" s="46"/>
      <c r="O14" s="51"/>
    </row>
    <row r="15" spans="1:15" s="18" customFormat="1" ht="13.9" x14ac:dyDescent="0.4">
      <c r="A15" s="75" t="s">
        <v>59</v>
      </c>
      <c r="B15" s="23">
        <v>57</v>
      </c>
      <c r="C15" s="75" t="s">
        <v>60</v>
      </c>
      <c r="D15" s="58">
        <v>2.2222222222222223E-2</v>
      </c>
      <c r="E15" s="58">
        <v>2.2222222222222223E-2</v>
      </c>
      <c r="F15" s="69">
        <f>E$12-E15</f>
        <v>3.4722222222222238E-3</v>
      </c>
      <c r="G15" s="100"/>
      <c r="H15" s="71"/>
      <c r="I15" s="70"/>
      <c r="J15" s="23"/>
      <c r="K15" s="23">
        <v>6</v>
      </c>
      <c r="L15" s="20">
        <f>SUM(Total!D13:G13)</f>
        <v>24</v>
      </c>
      <c r="M15" s="58">
        <v>2.2222222222222223E-2</v>
      </c>
      <c r="N15" s="46"/>
      <c r="O15" s="51"/>
    </row>
    <row r="16" spans="1:15" s="18" customFormat="1" ht="13.9" x14ac:dyDescent="0.4">
      <c r="A16" s="26"/>
      <c r="B16" s="27"/>
      <c r="C16" s="26"/>
      <c r="D16" s="33"/>
      <c r="E16" s="33"/>
      <c r="F16" s="33"/>
      <c r="G16" s="34"/>
      <c r="H16" s="27"/>
      <c r="I16" s="34"/>
      <c r="J16" s="26"/>
      <c r="K16" s="27"/>
      <c r="L16" s="27"/>
      <c r="M16" s="33"/>
      <c r="N16" s="35"/>
      <c r="O16" s="36"/>
    </row>
    <row r="17" spans="1:15" ht="15.4" x14ac:dyDescent="0.45">
      <c r="A17" s="2"/>
      <c r="B17" s="4"/>
      <c r="C17" s="2"/>
      <c r="D17" s="13"/>
      <c r="E17" s="13"/>
      <c r="F17" s="13"/>
      <c r="G17" s="4"/>
      <c r="H17" s="6"/>
      <c r="I17" s="2"/>
      <c r="J17" s="4"/>
      <c r="K17" s="4"/>
      <c r="L17" s="13"/>
      <c r="M17" s="13"/>
      <c r="N17" s="13"/>
    </row>
    <row r="18" spans="1:15" ht="15.4" x14ac:dyDescent="0.45">
      <c r="A18" s="3" t="s">
        <v>30</v>
      </c>
      <c r="B18" s="2"/>
      <c r="C18" s="2"/>
      <c r="D18" s="13"/>
      <c r="E18" s="13"/>
      <c r="F18" s="4"/>
      <c r="G18" s="4"/>
      <c r="H18" s="6"/>
      <c r="I18" s="2"/>
      <c r="J18" s="4"/>
      <c r="K18" s="4"/>
      <c r="L18" s="4"/>
      <c r="M18" s="13"/>
      <c r="N18" s="4"/>
    </row>
    <row r="19" spans="1:15" s="66" customFormat="1" ht="55.5" x14ac:dyDescent="0.35">
      <c r="A19" s="82" t="s">
        <v>7</v>
      </c>
      <c r="B19" s="83" t="s">
        <v>8</v>
      </c>
      <c r="C19" s="82" t="s">
        <v>9</v>
      </c>
      <c r="D19" s="83" t="s">
        <v>61</v>
      </c>
      <c r="E19" s="83" t="s">
        <v>58</v>
      </c>
      <c r="F19" s="68" t="s">
        <v>57</v>
      </c>
      <c r="G19" s="84" t="s">
        <v>56</v>
      </c>
      <c r="H19" s="83" t="s">
        <v>10</v>
      </c>
      <c r="I19" s="84" t="s">
        <v>11</v>
      </c>
      <c r="J19" s="83" t="s">
        <v>12</v>
      </c>
      <c r="K19" s="83" t="s">
        <v>13</v>
      </c>
      <c r="L19" s="83" t="s">
        <v>14</v>
      </c>
      <c r="M19" s="83" t="s">
        <v>15</v>
      </c>
      <c r="N19" s="85" t="s">
        <v>16</v>
      </c>
      <c r="O19" s="83" t="s">
        <v>17</v>
      </c>
    </row>
    <row r="20" spans="1:15" s="18" customFormat="1" ht="13.9" x14ac:dyDescent="0.4">
      <c r="A20" s="76" t="s">
        <v>35</v>
      </c>
      <c r="B20" s="57" t="s">
        <v>36</v>
      </c>
      <c r="C20" s="56" t="s">
        <v>37</v>
      </c>
      <c r="D20" s="74">
        <v>0</v>
      </c>
      <c r="E20" s="74">
        <v>0</v>
      </c>
      <c r="F20" s="69">
        <f>E$23-E20</f>
        <v>1.3194444444444444E-2</v>
      </c>
      <c r="G20" s="73"/>
      <c r="H20" s="88"/>
      <c r="I20" s="28"/>
      <c r="J20" s="23"/>
      <c r="K20" s="23">
        <v>6</v>
      </c>
      <c r="L20" s="20">
        <f>SUM(Total!D19:G19)</f>
        <v>24</v>
      </c>
      <c r="M20" s="74">
        <v>0</v>
      </c>
      <c r="N20" s="30"/>
      <c r="O20" s="32"/>
    </row>
    <row r="21" spans="1:15" s="18" customFormat="1" ht="13.9" x14ac:dyDescent="0.4">
      <c r="A21" s="77" t="s">
        <v>40</v>
      </c>
      <c r="B21" s="21">
        <v>1925</v>
      </c>
      <c r="C21" s="22" t="s">
        <v>39</v>
      </c>
      <c r="D21" s="74">
        <v>3.472222222222222E-3</v>
      </c>
      <c r="E21" s="74">
        <v>1.0416666666666666E-2</v>
      </c>
      <c r="F21" s="69">
        <f t="shared" ref="F21:F24" si="0">E$23-E21</f>
        <v>2.7777777777777783E-3</v>
      </c>
      <c r="G21" s="73"/>
      <c r="H21" s="89"/>
      <c r="I21" s="28"/>
      <c r="J21" s="21"/>
      <c r="K21" s="23">
        <v>6</v>
      </c>
      <c r="L21" s="20">
        <f>SUM(Total!D20:G20)</f>
        <v>24</v>
      </c>
      <c r="M21" s="74">
        <v>1.0416666666666666E-2</v>
      </c>
      <c r="N21" s="30"/>
      <c r="O21" s="31"/>
    </row>
    <row r="22" spans="1:15" s="18" customFormat="1" ht="13.9" x14ac:dyDescent="0.4">
      <c r="A22" s="76" t="s">
        <v>38</v>
      </c>
      <c r="B22" s="57">
        <v>4655</v>
      </c>
      <c r="C22" s="56" t="s">
        <v>33</v>
      </c>
      <c r="D22" s="74">
        <v>5.5555555555555558E-3</v>
      </c>
      <c r="E22" s="74">
        <v>1.1805555555555555E-2</v>
      </c>
      <c r="F22" s="69">
        <f t="shared" si="0"/>
        <v>1.3888888888888892E-3</v>
      </c>
      <c r="G22" s="73">
        <v>0.17847222222222223</v>
      </c>
      <c r="H22" s="90">
        <v>2</v>
      </c>
      <c r="I22" s="73">
        <f>G22-E22</f>
        <v>0.16666666666666669</v>
      </c>
      <c r="J22" s="21">
        <v>1</v>
      </c>
      <c r="K22" s="23">
        <v>1</v>
      </c>
      <c r="L22" s="20">
        <f>SUM(Total!D21:G21)</f>
        <v>5</v>
      </c>
      <c r="M22" s="74">
        <v>1.1805555555555555E-2</v>
      </c>
      <c r="N22" s="46"/>
      <c r="O22" s="51"/>
    </row>
    <row r="23" spans="1:15" s="18" customFormat="1" ht="13.9" x14ac:dyDescent="0.4">
      <c r="A23" s="76" t="s">
        <v>18</v>
      </c>
      <c r="B23" s="57">
        <v>2939</v>
      </c>
      <c r="C23" s="56" t="s">
        <v>19</v>
      </c>
      <c r="D23" s="74">
        <v>4.1666666666666666E-3</v>
      </c>
      <c r="E23" s="74">
        <v>1.3194444444444444E-2</v>
      </c>
      <c r="F23" s="86">
        <v>0</v>
      </c>
      <c r="G23" s="87"/>
      <c r="H23" s="90"/>
      <c r="I23" s="73"/>
      <c r="J23" s="21"/>
      <c r="K23" s="23">
        <v>6</v>
      </c>
      <c r="L23" s="20">
        <f>SUM(Total!D22:G22)</f>
        <v>21</v>
      </c>
      <c r="M23" s="74">
        <v>1.3194444444444444E-2</v>
      </c>
      <c r="N23" s="30"/>
      <c r="O23" s="51"/>
    </row>
    <row r="24" spans="1:15" s="18" customFormat="1" ht="13.9" x14ac:dyDescent="0.4">
      <c r="A24" s="75" t="s">
        <v>45</v>
      </c>
      <c r="B24" s="23">
        <v>7821</v>
      </c>
      <c r="C24" s="75" t="s">
        <v>46</v>
      </c>
      <c r="D24" s="74">
        <v>0</v>
      </c>
      <c r="E24" s="74">
        <v>0</v>
      </c>
      <c r="F24" s="69">
        <f t="shared" si="0"/>
        <v>1.3194444444444444E-2</v>
      </c>
      <c r="G24" s="73">
        <v>0.16666666666666666</v>
      </c>
      <c r="H24" s="90">
        <v>1</v>
      </c>
      <c r="I24" s="73">
        <f>G24-E24</f>
        <v>0.16666666666666666</v>
      </c>
      <c r="J24" s="21">
        <v>1</v>
      </c>
      <c r="K24" s="23">
        <v>1</v>
      </c>
      <c r="L24" s="20">
        <f>SUM(Total!D23:G23)</f>
        <v>6</v>
      </c>
      <c r="M24" s="74">
        <v>0</v>
      </c>
      <c r="N24" s="46"/>
      <c r="O24" s="32"/>
    </row>
    <row r="25" spans="1:15" s="18" customFormat="1" ht="13.9" x14ac:dyDescent="0.4">
      <c r="A25" s="75"/>
      <c r="B25" s="23"/>
      <c r="C25" s="75"/>
      <c r="D25" s="80"/>
      <c r="E25" s="78"/>
      <c r="F25" s="73"/>
      <c r="G25" s="23"/>
      <c r="H25" s="90"/>
      <c r="I25" s="23"/>
      <c r="J25" s="23"/>
      <c r="K25" s="23"/>
      <c r="L25" s="81"/>
      <c r="M25" s="78"/>
      <c r="N25" s="46"/>
      <c r="O25" s="32"/>
    </row>
    <row r="26" spans="1:15" s="18" customFormat="1" ht="13.9" x14ac:dyDescent="0.4">
      <c r="A26" s="75"/>
      <c r="B26" s="23"/>
      <c r="C26" s="75"/>
      <c r="D26" s="80"/>
      <c r="E26" s="79"/>
      <c r="F26" s="73"/>
      <c r="G26" s="23"/>
      <c r="H26" s="91"/>
      <c r="I26" s="23"/>
      <c r="J26" s="23"/>
      <c r="K26" s="23"/>
      <c r="L26" s="81"/>
      <c r="M26" s="80"/>
      <c r="N26" s="46"/>
      <c r="O26" s="32"/>
    </row>
    <row r="27" spans="1:15" s="18" customFormat="1" ht="13.9" x14ac:dyDescent="0.4">
      <c r="A27" s="75"/>
      <c r="B27" s="23"/>
      <c r="C27" s="75"/>
      <c r="D27" s="80"/>
      <c r="E27" s="79"/>
      <c r="F27" s="73"/>
      <c r="G27" s="23"/>
      <c r="H27" s="91"/>
      <c r="I27" s="23"/>
      <c r="J27" s="23"/>
      <c r="K27" s="23"/>
      <c r="L27" s="81"/>
      <c r="M27" s="80"/>
      <c r="N27" s="46"/>
      <c r="O27" s="32"/>
    </row>
    <row r="28" spans="1:15" s="18" customFormat="1" ht="13.9" x14ac:dyDescent="0.4">
      <c r="A28" s="26"/>
      <c r="B28" s="27"/>
      <c r="C28" s="26"/>
      <c r="D28" s="33"/>
      <c r="E28" s="33"/>
      <c r="F28" s="34"/>
      <c r="G28" s="27"/>
      <c r="H28" s="34"/>
      <c r="I28" s="26"/>
      <c r="J28" s="27"/>
      <c r="K28" s="27"/>
      <c r="L28" s="27"/>
      <c r="M28" s="33"/>
      <c r="N28" s="35"/>
      <c r="O28" s="36"/>
    </row>
  </sheetData>
  <mergeCells count="1">
    <mergeCell ref="G10:G15"/>
  </mergeCells>
  <pageMargins left="0.75" right="0.75" top="0.54" bottom="0.63" header="0.5" footer="0.34"/>
  <pageSetup paperSize="9" scale="70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A2B80-567E-4213-B22B-1C2660EFE9D5}">
  <sheetPr>
    <pageSetUpPr fitToPage="1"/>
  </sheetPr>
  <dimension ref="A1:O28"/>
  <sheetViews>
    <sheetView zoomScale="80" zoomScaleNormal="80" workbookViewId="0">
      <selection activeCell="E32" sqref="E32"/>
    </sheetView>
  </sheetViews>
  <sheetFormatPr defaultRowHeight="12.75" x14ac:dyDescent="0.35"/>
  <cols>
    <col min="1" max="1" width="22" customWidth="1"/>
    <col min="2" max="2" width="11" customWidth="1"/>
    <col min="3" max="3" width="15.3984375" bestFit="1" customWidth="1"/>
    <col min="4" max="4" width="14" style="9" hidden="1" customWidth="1"/>
    <col min="5" max="5" width="15.86328125" style="9" customWidth="1"/>
    <col min="6" max="6" width="17" style="5" customWidth="1"/>
    <col min="7" max="7" width="14.59765625" style="7" customWidth="1"/>
    <col min="8" max="8" width="9.3984375" bestFit="1" customWidth="1"/>
    <col min="9" max="9" width="13.59765625" style="5" customWidth="1"/>
    <col min="10" max="10" width="12" style="5" customWidth="1"/>
    <col min="11" max="11" width="11.59765625" style="5" customWidth="1"/>
    <col min="12" max="12" width="11.3984375" style="10" customWidth="1"/>
    <col min="13" max="13" width="12" style="5" customWidth="1"/>
    <col min="14" max="15" width="11" customWidth="1"/>
  </cols>
  <sheetData>
    <row r="1" spans="1:15" ht="15.4" x14ac:dyDescent="0.4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5" s="18" customFormat="1" ht="13.9" x14ac:dyDescent="0.4">
      <c r="A2" s="37" t="s">
        <v>0</v>
      </c>
      <c r="B2" s="38" t="s">
        <v>63</v>
      </c>
      <c r="C2" s="37"/>
      <c r="D2" s="39"/>
      <c r="E2" s="39"/>
      <c r="F2" s="39"/>
      <c r="G2" s="41"/>
      <c r="H2" s="40"/>
      <c r="I2" s="37"/>
      <c r="J2" s="41"/>
      <c r="K2" s="41"/>
      <c r="L2" s="41"/>
      <c r="M2" s="42"/>
      <c r="N2" s="41"/>
    </row>
    <row r="3" spans="1:15" s="18" customFormat="1" ht="13.9" x14ac:dyDescent="0.4">
      <c r="A3" s="37" t="s">
        <v>1</v>
      </c>
      <c r="B3" s="43">
        <v>5</v>
      </c>
      <c r="C3" s="37"/>
      <c r="D3" s="39"/>
      <c r="E3" s="39"/>
      <c r="F3" s="39"/>
      <c r="G3" s="41"/>
      <c r="H3" s="40"/>
      <c r="I3" s="37"/>
      <c r="J3" s="41"/>
      <c r="K3" s="41"/>
      <c r="L3" s="41"/>
      <c r="M3" s="42"/>
      <c r="N3" s="41"/>
    </row>
    <row r="4" spans="1:15" s="18" customFormat="1" ht="13.9" x14ac:dyDescent="0.4">
      <c r="A4" s="37" t="s">
        <v>2</v>
      </c>
      <c r="B4" s="43" t="s">
        <v>74</v>
      </c>
      <c r="C4" s="39"/>
      <c r="D4" s="39"/>
      <c r="E4" s="92"/>
      <c r="F4" s="41"/>
      <c r="G4" s="40"/>
      <c r="H4" s="37"/>
      <c r="I4" s="41"/>
      <c r="J4" s="41"/>
      <c r="K4" s="38" t="s">
        <v>3</v>
      </c>
      <c r="L4" s="45" t="s">
        <v>48</v>
      </c>
      <c r="M4" s="41"/>
    </row>
    <row r="5" spans="1:15" s="18" customFormat="1" ht="13.9" x14ac:dyDescent="0.4">
      <c r="A5" s="37" t="s">
        <v>4</v>
      </c>
      <c r="B5" s="43">
        <v>3</v>
      </c>
      <c r="C5" s="37"/>
      <c r="D5" s="39"/>
      <c r="E5" s="39"/>
      <c r="F5" s="67"/>
      <c r="G5" s="41"/>
      <c r="H5" s="40"/>
      <c r="I5" s="37"/>
      <c r="J5" s="41"/>
      <c r="K5" s="41"/>
      <c r="L5" s="38" t="s">
        <v>32</v>
      </c>
      <c r="M5" s="45"/>
      <c r="N5" s="41"/>
    </row>
    <row r="6" spans="1:15" s="18" customFormat="1" ht="13.9" x14ac:dyDescent="0.4">
      <c r="A6" s="37" t="s">
        <v>5</v>
      </c>
      <c r="B6" s="43" t="s">
        <v>75</v>
      </c>
      <c r="C6" s="37"/>
      <c r="D6" s="39"/>
      <c r="E6" s="39"/>
      <c r="F6" s="39"/>
      <c r="G6" s="41"/>
      <c r="H6" s="40"/>
      <c r="I6" s="37"/>
      <c r="J6" s="41"/>
      <c r="K6" s="41"/>
      <c r="L6" s="41"/>
      <c r="M6" s="42"/>
      <c r="N6" s="41"/>
    </row>
    <row r="7" spans="1:15" s="18" customFormat="1" ht="13.9" x14ac:dyDescent="0.4">
      <c r="A7" s="37"/>
      <c r="B7" s="37"/>
      <c r="C7" s="37"/>
      <c r="D7" s="39"/>
      <c r="E7" s="39"/>
      <c r="F7" s="39"/>
      <c r="G7" s="41"/>
      <c r="H7" s="40"/>
      <c r="I7" s="37"/>
      <c r="J7" s="41"/>
      <c r="K7" s="41"/>
      <c r="L7" s="41"/>
      <c r="M7" s="42"/>
      <c r="N7" s="41"/>
    </row>
    <row r="8" spans="1:15" ht="15.4" x14ac:dyDescent="0.4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66" customFormat="1" ht="55.5" x14ac:dyDescent="0.35">
      <c r="A9" s="82" t="s">
        <v>7</v>
      </c>
      <c r="B9" s="83" t="s">
        <v>8</v>
      </c>
      <c r="C9" s="82" t="s">
        <v>9</v>
      </c>
      <c r="D9" s="83" t="s">
        <v>61</v>
      </c>
      <c r="E9" s="83" t="s">
        <v>58</v>
      </c>
      <c r="F9" s="68" t="s">
        <v>57</v>
      </c>
      <c r="G9" s="84" t="s">
        <v>56</v>
      </c>
      <c r="H9" s="83" t="s">
        <v>10</v>
      </c>
      <c r="I9" s="84" t="s">
        <v>11</v>
      </c>
      <c r="J9" s="83" t="s">
        <v>12</v>
      </c>
      <c r="K9" s="83" t="s">
        <v>13</v>
      </c>
      <c r="L9" s="83" t="s">
        <v>14</v>
      </c>
      <c r="M9" s="83" t="s">
        <v>15</v>
      </c>
      <c r="N9" s="85" t="s">
        <v>16</v>
      </c>
      <c r="O9" s="83" t="s">
        <v>17</v>
      </c>
    </row>
    <row r="10" spans="1:15" s="18" customFormat="1" ht="14.1" customHeight="1" x14ac:dyDescent="0.4">
      <c r="A10" s="63" t="s">
        <v>41</v>
      </c>
      <c r="B10" s="64" t="s">
        <v>42</v>
      </c>
      <c r="C10" s="53" t="s">
        <v>43</v>
      </c>
      <c r="D10" s="58">
        <v>0</v>
      </c>
      <c r="E10" s="58">
        <v>0</v>
      </c>
      <c r="F10" s="69">
        <f>E$12-E10</f>
        <v>2.5694444444444447E-2</v>
      </c>
      <c r="G10" s="28">
        <v>0.16062499999999999</v>
      </c>
      <c r="H10" s="71">
        <v>1</v>
      </c>
      <c r="I10" s="28">
        <f>G10-E10</f>
        <v>0.16062499999999999</v>
      </c>
      <c r="J10" s="23">
        <v>2</v>
      </c>
      <c r="K10" s="23">
        <v>2</v>
      </c>
      <c r="L10" s="20">
        <f>SUM(Total!D8:H8)</f>
        <v>14</v>
      </c>
      <c r="M10" s="58">
        <v>0</v>
      </c>
      <c r="N10" s="30"/>
      <c r="O10" s="31"/>
    </row>
    <row r="11" spans="1:15" s="18" customFormat="1" ht="27.75" x14ac:dyDescent="0.4">
      <c r="A11" s="54" t="s">
        <v>34</v>
      </c>
      <c r="B11" s="55" t="s">
        <v>31</v>
      </c>
      <c r="C11" s="56" t="s">
        <v>19</v>
      </c>
      <c r="D11" s="58">
        <v>4.8611111111111112E-3</v>
      </c>
      <c r="E11" s="58">
        <v>2.7777777777777779E-3</v>
      </c>
      <c r="F11" s="69">
        <f>E$12-E11</f>
        <v>2.2916666666666669E-2</v>
      </c>
      <c r="G11" s="28">
        <v>0.16130787037037037</v>
      </c>
      <c r="H11" s="29">
        <v>2</v>
      </c>
      <c r="I11" s="28">
        <f>G11-E11</f>
        <v>0.1585300925925926</v>
      </c>
      <c r="J11" s="21">
        <v>1</v>
      </c>
      <c r="K11" s="23">
        <v>1</v>
      </c>
      <c r="L11" s="20">
        <f>SUM(Total!D9:H9)</f>
        <v>10</v>
      </c>
      <c r="M11" s="58">
        <v>2.0833333333333333E-3</v>
      </c>
      <c r="N11" s="30" t="s">
        <v>65</v>
      </c>
      <c r="O11" s="31"/>
    </row>
    <row r="12" spans="1:15" s="18" customFormat="1" ht="13.9" x14ac:dyDescent="0.4">
      <c r="A12" s="75" t="s">
        <v>49</v>
      </c>
      <c r="B12" s="23">
        <v>5653</v>
      </c>
      <c r="C12" s="75" t="s">
        <v>50</v>
      </c>
      <c r="D12" s="58">
        <v>2.5694444444444447E-2</v>
      </c>
      <c r="E12" s="58">
        <v>2.5694444444444447E-2</v>
      </c>
      <c r="F12" s="86">
        <v>0</v>
      </c>
      <c r="G12" s="28"/>
      <c r="H12" s="71"/>
      <c r="I12" s="28"/>
      <c r="J12" s="23"/>
      <c r="K12" s="23">
        <v>6</v>
      </c>
      <c r="L12" s="20">
        <f>SUM(Total!D10:H10)</f>
        <v>30</v>
      </c>
      <c r="M12" s="58">
        <v>2.5694444444444447E-2</v>
      </c>
      <c r="N12" s="46"/>
      <c r="O12" s="51"/>
    </row>
    <row r="13" spans="1:15" s="18" customFormat="1" ht="13.9" x14ac:dyDescent="0.4">
      <c r="A13" s="75" t="s">
        <v>53</v>
      </c>
      <c r="B13" s="23"/>
      <c r="C13" s="75" t="s">
        <v>47</v>
      </c>
      <c r="D13" s="58">
        <v>1.5972222222222224E-2</v>
      </c>
      <c r="E13" s="58">
        <v>1.5972222222222224E-2</v>
      </c>
      <c r="F13" s="69">
        <f>E$12-E13</f>
        <v>9.7222222222222224E-3</v>
      </c>
      <c r="G13" s="28"/>
      <c r="H13" s="71"/>
      <c r="I13" s="28"/>
      <c r="J13" s="23"/>
      <c r="K13" s="23">
        <v>6</v>
      </c>
      <c r="L13" s="20">
        <f>SUM(Total!D11:H11)</f>
        <v>30</v>
      </c>
      <c r="M13" s="58">
        <v>1.5972222222222224E-2</v>
      </c>
      <c r="N13" s="46"/>
      <c r="O13" s="51"/>
    </row>
    <row r="14" spans="1:15" s="18" customFormat="1" ht="13.9" x14ac:dyDescent="0.4">
      <c r="A14" s="75" t="s">
        <v>54</v>
      </c>
      <c r="B14" s="23">
        <v>610</v>
      </c>
      <c r="C14" s="75" t="s">
        <v>55</v>
      </c>
      <c r="D14" s="58">
        <v>1.4583333333333332E-2</v>
      </c>
      <c r="E14" s="58">
        <v>1.5972222222222224E-2</v>
      </c>
      <c r="F14" s="69">
        <f>E$12-E14</f>
        <v>9.7222222222222224E-3</v>
      </c>
      <c r="G14" s="28"/>
      <c r="H14" s="71"/>
      <c r="I14" s="28"/>
      <c r="J14" s="23"/>
      <c r="K14" s="23">
        <v>6</v>
      </c>
      <c r="L14" s="20">
        <f>SUM(Total!D12:H12)</f>
        <v>24</v>
      </c>
      <c r="M14" s="58">
        <v>1.5972222222222224E-2</v>
      </c>
      <c r="N14" s="46"/>
      <c r="O14" s="51"/>
    </row>
    <row r="15" spans="1:15" s="18" customFormat="1" ht="13.9" x14ac:dyDescent="0.4">
      <c r="A15" s="75" t="s">
        <v>59</v>
      </c>
      <c r="B15" s="23">
        <v>57</v>
      </c>
      <c r="C15" s="75" t="s">
        <v>60</v>
      </c>
      <c r="D15" s="58">
        <v>2.2222222222222223E-2</v>
      </c>
      <c r="E15" s="58">
        <v>2.2222222222222223E-2</v>
      </c>
      <c r="F15" s="69">
        <f>E$12-E15</f>
        <v>3.4722222222222238E-3</v>
      </c>
      <c r="G15" s="70"/>
      <c r="H15" s="71"/>
      <c r="I15" s="70"/>
      <c r="J15" s="23"/>
      <c r="K15" s="23">
        <v>6</v>
      </c>
      <c r="L15" s="20">
        <f>SUM(Total!D13:H13)</f>
        <v>30</v>
      </c>
      <c r="M15" s="58">
        <v>2.2222222222222223E-2</v>
      </c>
      <c r="N15" s="46"/>
      <c r="O15" s="51"/>
    </row>
    <row r="16" spans="1:15" s="18" customFormat="1" ht="13.9" x14ac:dyDescent="0.4">
      <c r="A16" s="26"/>
      <c r="B16" s="27"/>
      <c r="C16" s="26"/>
      <c r="D16" s="33"/>
      <c r="E16" s="33"/>
      <c r="F16" s="33"/>
      <c r="G16" s="34"/>
      <c r="H16" s="27"/>
      <c r="I16" s="34"/>
      <c r="J16" s="26"/>
      <c r="K16" s="27"/>
      <c r="L16" s="27"/>
      <c r="M16" s="33"/>
      <c r="N16" s="35"/>
      <c r="O16" s="36"/>
    </row>
    <row r="17" spans="1:15" ht="15.4" x14ac:dyDescent="0.45">
      <c r="A17" s="2"/>
      <c r="B17" s="4"/>
      <c r="C17" s="2"/>
      <c r="D17" s="13"/>
      <c r="E17" s="13"/>
      <c r="F17" s="13"/>
      <c r="G17" s="4"/>
      <c r="H17" s="6"/>
      <c r="I17" s="2"/>
      <c r="J17" s="4"/>
      <c r="K17" s="4"/>
      <c r="L17" s="13"/>
      <c r="M17" s="13"/>
      <c r="N17" s="13"/>
    </row>
    <row r="18" spans="1:15" ht="15.4" x14ac:dyDescent="0.45">
      <c r="A18" s="3" t="s">
        <v>30</v>
      </c>
      <c r="B18" s="2"/>
      <c r="C18" s="2"/>
      <c r="D18" s="13"/>
      <c r="E18" s="13"/>
      <c r="F18" s="4"/>
      <c r="G18" s="4"/>
      <c r="H18" s="6"/>
      <c r="I18" s="2"/>
      <c r="J18" s="4"/>
      <c r="K18" s="4"/>
      <c r="L18" s="4"/>
      <c r="M18" s="13"/>
      <c r="N18" s="4"/>
    </row>
    <row r="19" spans="1:15" s="66" customFormat="1" ht="55.5" x14ac:dyDescent="0.35">
      <c r="A19" s="82" t="s">
        <v>7</v>
      </c>
      <c r="B19" s="83" t="s">
        <v>8</v>
      </c>
      <c r="C19" s="82" t="s">
        <v>9</v>
      </c>
      <c r="D19" s="83" t="s">
        <v>61</v>
      </c>
      <c r="E19" s="83" t="s">
        <v>58</v>
      </c>
      <c r="F19" s="68" t="s">
        <v>57</v>
      </c>
      <c r="G19" s="84" t="s">
        <v>56</v>
      </c>
      <c r="H19" s="83" t="s">
        <v>10</v>
      </c>
      <c r="I19" s="84" t="s">
        <v>11</v>
      </c>
      <c r="J19" s="83" t="s">
        <v>12</v>
      </c>
      <c r="K19" s="83" t="s">
        <v>13</v>
      </c>
      <c r="L19" s="83" t="s">
        <v>14</v>
      </c>
      <c r="M19" s="83" t="s">
        <v>15</v>
      </c>
      <c r="N19" s="85" t="s">
        <v>16</v>
      </c>
      <c r="O19" s="83" t="s">
        <v>17</v>
      </c>
    </row>
    <row r="20" spans="1:15" s="18" customFormat="1" ht="13.9" x14ac:dyDescent="0.4">
      <c r="A20" s="76" t="s">
        <v>35</v>
      </c>
      <c r="B20" s="57" t="s">
        <v>36</v>
      </c>
      <c r="C20" s="56" t="s">
        <v>37</v>
      </c>
      <c r="D20" s="74">
        <v>0</v>
      </c>
      <c r="E20" s="74">
        <v>0</v>
      </c>
      <c r="F20" s="69">
        <f>E$23-E20</f>
        <v>1.3194444444444444E-2</v>
      </c>
      <c r="G20" s="73"/>
      <c r="H20" s="88"/>
      <c r="I20" s="28"/>
      <c r="J20" s="23"/>
      <c r="K20" s="21">
        <v>6</v>
      </c>
      <c r="L20" s="20">
        <f>SUM(Total!D19:H19)</f>
        <v>30</v>
      </c>
      <c r="M20" s="74">
        <v>0</v>
      </c>
      <c r="N20" s="30"/>
      <c r="O20" s="32"/>
    </row>
    <row r="21" spans="1:15" s="18" customFormat="1" ht="13.9" x14ac:dyDescent="0.4">
      <c r="A21" s="77" t="s">
        <v>40</v>
      </c>
      <c r="B21" s="21">
        <v>1925</v>
      </c>
      <c r="C21" s="22" t="s">
        <v>39</v>
      </c>
      <c r="D21" s="74">
        <v>3.472222222222222E-3</v>
      </c>
      <c r="E21" s="74">
        <v>1.0416666666666666E-2</v>
      </c>
      <c r="F21" s="69">
        <f t="shared" ref="F21:F24" si="0">E$23-E21</f>
        <v>2.7777777777777783E-3</v>
      </c>
      <c r="G21" s="73"/>
      <c r="H21" s="89"/>
      <c r="I21" s="28"/>
      <c r="J21" s="21"/>
      <c r="K21" s="21">
        <v>6</v>
      </c>
      <c r="L21" s="20">
        <f>SUM(Total!D20:H20)</f>
        <v>30</v>
      </c>
      <c r="M21" s="74">
        <v>1.0416666666666666E-2</v>
      </c>
      <c r="N21" s="30"/>
      <c r="O21" s="31"/>
    </row>
    <row r="22" spans="1:15" s="18" customFormat="1" ht="13.9" x14ac:dyDescent="0.4">
      <c r="A22" s="76" t="s">
        <v>38</v>
      </c>
      <c r="B22" s="57">
        <v>4655</v>
      </c>
      <c r="C22" s="56" t="s">
        <v>33</v>
      </c>
      <c r="D22" s="74">
        <v>5.5555555555555558E-3</v>
      </c>
      <c r="E22" s="74">
        <v>1.1805555555555555E-2</v>
      </c>
      <c r="F22" s="69">
        <f t="shared" si="0"/>
        <v>1.3888888888888892E-3</v>
      </c>
      <c r="G22" s="73">
        <v>0.18695601851851851</v>
      </c>
      <c r="H22" s="90">
        <v>2</v>
      </c>
      <c r="I22" s="73">
        <f>G22-E22</f>
        <v>0.17515046296296294</v>
      </c>
      <c r="J22" s="21">
        <v>1</v>
      </c>
      <c r="K22" s="21">
        <v>1</v>
      </c>
      <c r="L22" s="20">
        <f>SUM(Total!D21:H21)</f>
        <v>6</v>
      </c>
      <c r="M22" s="74">
        <v>1.1111111111111112E-2</v>
      </c>
      <c r="N22" s="46" t="s">
        <v>65</v>
      </c>
      <c r="O22" s="51"/>
    </row>
    <row r="23" spans="1:15" s="18" customFormat="1" ht="13.9" x14ac:dyDescent="0.4">
      <c r="A23" s="76" t="s">
        <v>18</v>
      </c>
      <c r="B23" s="57">
        <v>2939</v>
      </c>
      <c r="C23" s="56" t="s">
        <v>19</v>
      </c>
      <c r="D23" s="74">
        <v>4.1666666666666666E-3</v>
      </c>
      <c r="E23" s="74">
        <v>1.3194444444444444E-2</v>
      </c>
      <c r="F23" s="86">
        <v>0</v>
      </c>
      <c r="G23" s="87"/>
      <c r="H23" s="90"/>
      <c r="I23" s="73"/>
      <c r="J23" s="21"/>
      <c r="K23" s="21">
        <v>6</v>
      </c>
      <c r="L23" s="20">
        <f>SUM(Total!D22:H22)</f>
        <v>27</v>
      </c>
      <c r="M23" s="74">
        <v>1.3194444444444444E-2</v>
      </c>
      <c r="N23" s="30"/>
      <c r="O23" s="51"/>
    </row>
    <row r="24" spans="1:15" s="18" customFormat="1" ht="13.9" x14ac:dyDescent="0.4">
      <c r="A24" s="75" t="s">
        <v>45</v>
      </c>
      <c r="B24" s="23">
        <v>7821</v>
      </c>
      <c r="C24" s="75" t="s">
        <v>46</v>
      </c>
      <c r="D24" s="74">
        <v>0</v>
      </c>
      <c r="E24" s="74">
        <v>0</v>
      </c>
      <c r="F24" s="69">
        <f t="shared" si="0"/>
        <v>1.3194444444444444E-2</v>
      </c>
      <c r="G24" s="73">
        <v>0.18596064814814817</v>
      </c>
      <c r="H24" s="90">
        <v>1</v>
      </c>
      <c r="I24" s="73">
        <f t="shared" ref="I24" si="1">G24-E24</f>
        <v>0.18596064814814817</v>
      </c>
      <c r="J24" s="21">
        <v>2</v>
      </c>
      <c r="K24" s="21">
        <v>2</v>
      </c>
      <c r="L24" s="20">
        <f>SUM(Total!D23:H23)</f>
        <v>8</v>
      </c>
      <c r="M24" s="74">
        <v>0</v>
      </c>
      <c r="N24" s="46"/>
      <c r="O24" s="32"/>
    </row>
    <row r="25" spans="1:15" s="18" customFormat="1" ht="13.9" x14ac:dyDescent="0.4">
      <c r="A25" s="75"/>
      <c r="B25" s="23"/>
      <c r="C25" s="75"/>
      <c r="D25" s="80"/>
      <c r="E25" s="78"/>
      <c r="F25" s="73"/>
      <c r="G25" s="23"/>
      <c r="H25" s="90"/>
      <c r="I25" s="23"/>
      <c r="J25" s="23"/>
      <c r="K25" s="20"/>
      <c r="L25" s="20"/>
      <c r="M25" s="78"/>
      <c r="N25" s="46"/>
      <c r="O25" s="32"/>
    </row>
    <row r="26" spans="1:15" s="18" customFormat="1" ht="13.9" x14ac:dyDescent="0.4">
      <c r="A26" s="75"/>
      <c r="B26" s="23"/>
      <c r="C26" s="75"/>
      <c r="D26" s="80"/>
      <c r="E26" s="79"/>
      <c r="F26" s="73"/>
      <c r="G26" s="23"/>
      <c r="H26" s="91"/>
      <c r="I26" s="23"/>
      <c r="J26" s="23"/>
      <c r="K26" s="81"/>
      <c r="L26" s="81"/>
      <c r="M26" s="80"/>
      <c r="N26" s="46"/>
      <c r="O26" s="32"/>
    </row>
    <row r="27" spans="1:15" s="18" customFormat="1" ht="13.9" x14ac:dyDescent="0.4">
      <c r="A27" s="75"/>
      <c r="B27" s="23"/>
      <c r="C27" s="75"/>
      <c r="D27" s="80"/>
      <c r="E27" s="79"/>
      <c r="F27" s="73"/>
      <c r="G27" s="23"/>
      <c r="H27" s="91"/>
      <c r="I27" s="23"/>
      <c r="J27" s="23"/>
      <c r="K27" s="81"/>
      <c r="L27" s="81"/>
      <c r="M27" s="80"/>
      <c r="N27" s="46"/>
      <c r="O27" s="32"/>
    </row>
    <row r="28" spans="1:15" s="18" customFormat="1" ht="13.9" x14ac:dyDescent="0.4">
      <c r="A28" s="26"/>
      <c r="B28" s="27"/>
      <c r="C28" s="26"/>
      <c r="D28" s="33"/>
      <c r="E28" s="33"/>
      <c r="F28" s="34"/>
      <c r="G28" s="27"/>
      <c r="H28" s="34"/>
      <c r="I28" s="26"/>
      <c r="J28" s="27"/>
      <c r="K28" s="27"/>
      <c r="L28" s="27"/>
      <c r="M28" s="33"/>
      <c r="N28" s="35"/>
      <c r="O28" s="36"/>
    </row>
  </sheetData>
  <pageMargins left="0.75" right="0.75" top="0.54" bottom="0.63" header="0.5" footer="0.34"/>
  <pageSetup paperSize="9" scale="70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395AC-F751-4EA1-BD11-4D0629784406}">
  <sheetPr>
    <pageSetUpPr fitToPage="1"/>
  </sheetPr>
  <dimension ref="A1:O28"/>
  <sheetViews>
    <sheetView zoomScale="80" zoomScaleNormal="80" workbookViewId="0">
      <selection activeCell="G11" sqref="G11"/>
    </sheetView>
  </sheetViews>
  <sheetFormatPr defaultRowHeight="12.75" x14ac:dyDescent="0.35"/>
  <cols>
    <col min="1" max="1" width="22" customWidth="1"/>
    <col min="2" max="2" width="11" customWidth="1"/>
    <col min="3" max="3" width="15.3984375" bestFit="1" customWidth="1"/>
    <col min="4" max="4" width="14" style="9" hidden="1" customWidth="1"/>
    <col min="5" max="5" width="15.86328125" style="9" customWidth="1"/>
    <col min="6" max="6" width="17" style="5" customWidth="1"/>
    <col min="7" max="7" width="14.59765625" style="7" customWidth="1"/>
    <col min="8" max="8" width="9.3984375" bestFit="1" customWidth="1"/>
    <col min="9" max="9" width="13.59765625" style="5" customWidth="1"/>
    <col min="10" max="10" width="12" style="5" customWidth="1"/>
    <col min="11" max="11" width="11.59765625" style="5" customWidth="1"/>
    <col min="12" max="12" width="11.3984375" style="10" customWidth="1"/>
    <col min="13" max="13" width="12" style="5" customWidth="1"/>
    <col min="14" max="15" width="11" customWidth="1"/>
  </cols>
  <sheetData>
    <row r="1" spans="1:15" ht="15.4" x14ac:dyDescent="0.4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5" s="18" customFormat="1" ht="13.9" x14ac:dyDescent="0.4">
      <c r="A2" s="37" t="s">
        <v>0</v>
      </c>
      <c r="B2" s="38" t="s">
        <v>63</v>
      </c>
      <c r="C2" s="37"/>
      <c r="D2" s="39"/>
      <c r="E2" s="39"/>
      <c r="F2" s="39"/>
      <c r="G2" s="41"/>
      <c r="H2" s="40"/>
      <c r="I2" s="37"/>
      <c r="J2" s="41"/>
      <c r="K2" s="41"/>
      <c r="L2" s="41"/>
      <c r="M2" s="42"/>
      <c r="N2" s="41"/>
    </row>
    <row r="3" spans="1:15" s="18" customFormat="1" ht="13.9" x14ac:dyDescent="0.4">
      <c r="A3" s="37" t="s">
        <v>1</v>
      </c>
      <c r="B3" s="43">
        <v>6</v>
      </c>
      <c r="C3" s="37"/>
      <c r="D3" s="39"/>
      <c r="E3" s="39"/>
      <c r="F3" s="39"/>
      <c r="G3" s="41"/>
      <c r="H3" s="40"/>
      <c r="I3" s="37"/>
      <c r="J3" s="41"/>
      <c r="K3" s="41"/>
      <c r="L3" s="41"/>
      <c r="M3" s="42"/>
      <c r="N3" s="41"/>
    </row>
    <row r="4" spans="1:15" s="18" customFormat="1" ht="13.9" x14ac:dyDescent="0.4">
      <c r="A4" s="37" t="s">
        <v>2</v>
      </c>
      <c r="B4" s="43" t="s">
        <v>77</v>
      </c>
      <c r="C4" s="39"/>
      <c r="D4" s="39"/>
      <c r="E4" s="92"/>
      <c r="F4" s="41"/>
      <c r="G4" s="40"/>
      <c r="H4" s="37"/>
      <c r="I4" s="41"/>
      <c r="J4" s="41"/>
      <c r="K4" s="38" t="s">
        <v>3</v>
      </c>
      <c r="L4" s="45" t="s">
        <v>48</v>
      </c>
      <c r="M4" s="41"/>
    </row>
    <row r="5" spans="1:15" s="18" customFormat="1" ht="13.9" x14ac:dyDescent="0.4">
      <c r="A5" s="37" t="s">
        <v>4</v>
      </c>
      <c r="B5" s="43">
        <v>5</v>
      </c>
      <c r="C5" s="37"/>
      <c r="D5" s="39"/>
      <c r="E5" s="39"/>
      <c r="F5" s="67"/>
      <c r="G5" s="41"/>
      <c r="H5" s="40"/>
      <c r="I5" s="37"/>
      <c r="J5" s="41"/>
      <c r="K5" s="41"/>
      <c r="L5" s="38" t="s">
        <v>32</v>
      </c>
      <c r="M5" s="45"/>
      <c r="N5" s="41"/>
    </row>
    <row r="6" spans="1:15" s="18" customFormat="1" ht="13.9" x14ac:dyDescent="0.4">
      <c r="A6" s="37" t="s">
        <v>5</v>
      </c>
      <c r="B6" s="43" t="s">
        <v>78</v>
      </c>
      <c r="C6" s="37"/>
      <c r="D6" s="39"/>
      <c r="E6" s="39"/>
      <c r="F6" s="39"/>
      <c r="G6" s="41"/>
      <c r="H6" s="40"/>
      <c r="I6" s="37"/>
      <c r="J6" s="41"/>
      <c r="K6" s="41"/>
      <c r="L6" s="41"/>
      <c r="M6" s="42"/>
      <c r="N6" s="41"/>
    </row>
    <row r="7" spans="1:15" s="18" customFormat="1" ht="13.9" x14ac:dyDescent="0.4">
      <c r="A7" s="37"/>
      <c r="B7" s="37"/>
      <c r="C7" s="37"/>
      <c r="D7" s="39"/>
      <c r="E7" s="39"/>
      <c r="F7" s="39"/>
      <c r="G7" s="41"/>
      <c r="H7" s="40"/>
      <c r="I7" s="37"/>
      <c r="J7" s="41"/>
      <c r="K7" s="41"/>
      <c r="L7" s="41"/>
      <c r="M7" s="42"/>
      <c r="N7" s="41"/>
    </row>
    <row r="8" spans="1:15" ht="15.4" x14ac:dyDescent="0.4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66" customFormat="1" ht="55.5" x14ac:dyDescent="0.35">
      <c r="A9" s="82" t="s">
        <v>7</v>
      </c>
      <c r="B9" s="83" t="s">
        <v>8</v>
      </c>
      <c r="C9" s="82" t="s">
        <v>9</v>
      </c>
      <c r="D9" s="83" t="s">
        <v>61</v>
      </c>
      <c r="E9" s="83" t="s">
        <v>58</v>
      </c>
      <c r="F9" s="68" t="s">
        <v>57</v>
      </c>
      <c r="G9" s="84" t="s">
        <v>56</v>
      </c>
      <c r="H9" s="83" t="s">
        <v>10</v>
      </c>
      <c r="I9" s="84" t="s">
        <v>11</v>
      </c>
      <c r="J9" s="83" t="s">
        <v>12</v>
      </c>
      <c r="K9" s="83" t="s">
        <v>13</v>
      </c>
      <c r="L9" s="83" t="s">
        <v>14</v>
      </c>
      <c r="M9" s="83" t="s">
        <v>15</v>
      </c>
      <c r="N9" s="85" t="s">
        <v>16</v>
      </c>
      <c r="O9" s="83" t="s">
        <v>17</v>
      </c>
    </row>
    <row r="10" spans="1:15" s="18" customFormat="1" ht="14.1" customHeight="1" x14ac:dyDescent="0.4">
      <c r="A10" s="63" t="s">
        <v>41</v>
      </c>
      <c r="B10" s="64" t="s">
        <v>42</v>
      </c>
      <c r="C10" s="53" t="s">
        <v>43</v>
      </c>
      <c r="D10" s="58">
        <v>0</v>
      </c>
      <c r="E10" s="58">
        <v>0</v>
      </c>
      <c r="F10" s="69">
        <f>E$12-E10</f>
        <v>2.5694444444444447E-2</v>
      </c>
      <c r="G10" s="28">
        <v>0.15656250000000002</v>
      </c>
      <c r="H10" s="71">
        <v>1</v>
      </c>
      <c r="I10" s="28">
        <f>G10-E10</f>
        <v>0.15656250000000002</v>
      </c>
      <c r="J10" s="23">
        <v>1</v>
      </c>
      <c r="K10" s="23">
        <v>1</v>
      </c>
      <c r="L10" s="20">
        <f>SUM(Total!D8:I8)</f>
        <v>15</v>
      </c>
      <c r="M10" s="58">
        <v>0</v>
      </c>
      <c r="N10" s="30"/>
      <c r="O10" s="31"/>
    </row>
    <row r="11" spans="1:15" s="66" customFormat="1" ht="27.75" x14ac:dyDescent="0.4">
      <c r="A11" s="54" t="s">
        <v>34</v>
      </c>
      <c r="B11" s="55" t="s">
        <v>31</v>
      </c>
      <c r="C11" s="56" t="s">
        <v>19</v>
      </c>
      <c r="D11" s="58">
        <v>4.8611111111111112E-3</v>
      </c>
      <c r="E11" s="58">
        <v>2.0833333333333333E-3</v>
      </c>
      <c r="F11" s="69">
        <f>E$12-E11</f>
        <v>2.3611111111111114E-2</v>
      </c>
      <c r="G11" s="69"/>
      <c r="H11" s="93"/>
      <c r="I11" s="69"/>
      <c r="J11" s="57"/>
      <c r="K11" s="94">
        <v>6</v>
      </c>
      <c r="L11" s="20">
        <f>SUM(Total!D9:I9)</f>
        <v>16</v>
      </c>
      <c r="M11" s="58">
        <v>2.0833333333333333E-3</v>
      </c>
      <c r="N11" s="95"/>
      <c r="O11" s="96"/>
    </row>
    <row r="12" spans="1:15" s="18" customFormat="1" ht="13.9" x14ac:dyDescent="0.4">
      <c r="A12" s="75" t="s">
        <v>49</v>
      </c>
      <c r="B12" s="23">
        <v>5653</v>
      </c>
      <c r="C12" s="75" t="s">
        <v>50</v>
      </c>
      <c r="D12" s="58">
        <v>2.5694444444444447E-2</v>
      </c>
      <c r="E12" s="58">
        <v>2.5694444444444447E-2</v>
      </c>
      <c r="F12" s="86">
        <v>0</v>
      </c>
      <c r="G12" s="28"/>
      <c r="H12" s="71"/>
      <c r="I12" s="28"/>
      <c r="J12" s="23"/>
      <c r="K12" s="23">
        <v>6</v>
      </c>
      <c r="L12" s="20">
        <f>SUM(Total!D10:I10)</f>
        <v>36</v>
      </c>
      <c r="M12" s="58">
        <v>2.5694444444444447E-2</v>
      </c>
      <c r="N12" s="46"/>
      <c r="O12" s="51"/>
    </row>
    <row r="13" spans="1:15" s="18" customFormat="1" ht="13.9" x14ac:dyDescent="0.4">
      <c r="A13" s="75" t="s">
        <v>53</v>
      </c>
      <c r="B13" s="23"/>
      <c r="C13" s="75" t="s">
        <v>47</v>
      </c>
      <c r="D13" s="58">
        <v>1.5972222222222224E-2</v>
      </c>
      <c r="E13" s="58">
        <v>1.5972222222222224E-2</v>
      </c>
      <c r="F13" s="69">
        <f>E$12-E13</f>
        <v>9.7222222222222224E-3</v>
      </c>
      <c r="G13" s="28"/>
      <c r="H13" s="71"/>
      <c r="I13" s="28"/>
      <c r="J13" s="23"/>
      <c r="K13" s="23">
        <v>6</v>
      </c>
      <c r="L13" s="20">
        <f>SUM(Total!D11:I11)</f>
        <v>36</v>
      </c>
      <c r="M13" s="58">
        <v>1.5972222222222224E-2</v>
      </c>
      <c r="N13" s="46"/>
      <c r="O13" s="51"/>
    </row>
    <row r="14" spans="1:15" s="18" customFormat="1" ht="13.9" x14ac:dyDescent="0.4">
      <c r="A14" s="75" t="s">
        <v>54</v>
      </c>
      <c r="B14" s="23">
        <v>610</v>
      </c>
      <c r="C14" s="75" t="s">
        <v>55</v>
      </c>
      <c r="D14" s="58">
        <v>1.4583333333333332E-2</v>
      </c>
      <c r="E14" s="58">
        <v>1.5972222222222224E-2</v>
      </c>
      <c r="F14" s="69">
        <f>E$12-E14</f>
        <v>9.7222222222222224E-3</v>
      </c>
      <c r="G14" s="28"/>
      <c r="H14" s="71"/>
      <c r="I14" s="28"/>
      <c r="J14" s="23"/>
      <c r="K14" s="23">
        <v>6</v>
      </c>
      <c r="L14" s="20">
        <f>SUM(Total!D12:I12)</f>
        <v>30</v>
      </c>
      <c r="M14" s="58">
        <v>1.5972222222222224E-2</v>
      </c>
      <c r="N14" s="46"/>
      <c r="O14" s="51"/>
    </row>
    <row r="15" spans="1:15" s="18" customFormat="1" ht="13.9" x14ac:dyDescent="0.4">
      <c r="A15" s="75" t="s">
        <v>59</v>
      </c>
      <c r="B15" s="23">
        <v>57</v>
      </c>
      <c r="C15" s="75" t="s">
        <v>60</v>
      </c>
      <c r="D15" s="58">
        <v>2.2222222222222223E-2</v>
      </c>
      <c r="E15" s="58">
        <v>2.2222222222222223E-2</v>
      </c>
      <c r="F15" s="69">
        <f>E$12-E15</f>
        <v>3.4722222222222238E-3</v>
      </c>
      <c r="G15" s="70"/>
      <c r="H15" s="71"/>
      <c r="I15" s="70"/>
      <c r="J15" s="23"/>
      <c r="K15" s="23">
        <v>6</v>
      </c>
      <c r="L15" s="20">
        <f>SUM(Total!D13:I13)</f>
        <v>36</v>
      </c>
      <c r="M15" s="58">
        <v>2.2222222222222223E-2</v>
      </c>
      <c r="N15" s="46"/>
      <c r="O15" s="51"/>
    </row>
    <row r="16" spans="1:15" s="18" customFormat="1" ht="13.9" x14ac:dyDescent="0.4">
      <c r="A16" s="26"/>
      <c r="B16" s="27"/>
      <c r="C16" s="26"/>
      <c r="D16" s="33"/>
      <c r="E16" s="33"/>
      <c r="F16" s="33"/>
      <c r="G16" s="34"/>
      <c r="H16" s="27"/>
      <c r="I16" s="34"/>
      <c r="J16" s="26"/>
      <c r="K16" s="27"/>
      <c r="L16" s="27"/>
      <c r="M16" s="33"/>
      <c r="N16" s="35"/>
      <c r="O16" s="36"/>
    </row>
    <row r="17" spans="1:15" ht="15.4" x14ac:dyDescent="0.45">
      <c r="A17" s="2"/>
      <c r="B17" s="4"/>
      <c r="C17" s="2"/>
      <c r="D17" s="13"/>
      <c r="E17" s="13"/>
      <c r="F17" s="13"/>
      <c r="G17" s="4"/>
      <c r="H17" s="6"/>
      <c r="I17" s="2"/>
      <c r="J17" s="4"/>
      <c r="K17" s="4"/>
      <c r="L17" s="13"/>
      <c r="M17" s="13"/>
      <c r="N17" s="13"/>
    </row>
    <row r="18" spans="1:15" ht="15.4" x14ac:dyDescent="0.45">
      <c r="A18" s="3" t="s">
        <v>30</v>
      </c>
      <c r="B18" s="2"/>
      <c r="C18" s="2"/>
      <c r="D18" s="13"/>
      <c r="E18" s="13"/>
      <c r="F18" s="4"/>
      <c r="G18" s="4"/>
      <c r="H18" s="6"/>
      <c r="I18" s="2"/>
      <c r="J18" s="4"/>
      <c r="K18" s="4"/>
      <c r="L18" s="4"/>
      <c r="M18" s="13"/>
      <c r="N18" s="4"/>
    </row>
    <row r="19" spans="1:15" s="66" customFormat="1" ht="55.5" x14ac:dyDescent="0.35">
      <c r="A19" s="82" t="s">
        <v>7</v>
      </c>
      <c r="B19" s="83" t="s">
        <v>8</v>
      </c>
      <c r="C19" s="82" t="s">
        <v>9</v>
      </c>
      <c r="D19" s="83" t="s">
        <v>61</v>
      </c>
      <c r="E19" s="83" t="s">
        <v>58</v>
      </c>
      <c r="F19" s="68" t="s">
        <v>57</v>
      </c>
      <c r="G19" s="84" t="s">
        <v>56</v>
      </c>
      <c r="H19" s="83" t="s">
        <v>10</v>
      </c>
      <c r="I19" s="84" t="s">
        <v>11</v>
      </c>
      <c r="J19" s="83" t="s">
        <v>12</v>
      </c>
      <c r="K19" s="83" t="s">
        <v>13</v>
      </c>
      <c r="L19" s="83" t="s">
        <v>14</v>
      </c>
      <c r="M19" s="83" t="s">
        <v>15</v>
      </c>
      <c r="N19" s="85" t="s">
        <v>16</v>
      </c>
      <c r="O19" s="83" t="s">
        <v>17</v>
      </c>
    </row>
    <row r="20" spans="1:15" s="18" customFormat="1" ht="13.9" x14ac:dyDescent="0.4">
      <c r="A20" s="76" t="s">
        <v>35</v>
      </c>
      <c r="B20" s="57" t="s">
        <v>36</v>
      </c>
      <c r="C20" s="56" t="s">
        <v>37</v>
      </c>
      <c r="D20" s="74">
        <v>0</v>
      </c>
      <c r="E20" s="74">
        <v>0</v>
      </c>
      <c r="F20" s="69">
        <f>E$23-E20</f>
        <v>1.3194444444444444E-2</v>
      </c>
      <c r="G20" s="73"/>
      <c r="H20" s="88"/>
      <c r="I20" s="28"/>
      <c r="J20" s="23"/>
      <c r="K20" s="21">
        <v>6</v>
      </c>
      <c r="L20" s="20">
        <f>SUM(Total!D19:I19)</f>
        <v>36</v>
      </c>
      <c r="M20" s="74">
        <v>0</v>
      </c>
      <c r="N20" s="30"/>
      <c r="O20" s="32"/>
    </row>
    <row r="21" spans="1:15" s="18" customFormat="1" ht="13.9" x14ac:dyDescent="0.4">
      <c r="A21" s="77" t="s">
        <v>40</v>
      </c>
      <c r="B21" s="21">
        <v>1925</v>
      </c>
      <c r="C21" s="22" t="s">
        <v>39</v>
      </c>
      <c r="D21" s="74">
        <v>3.472222222222222E-3</v>
      </c>
      <c r="E21" s="74">
        <v>1.0416666666666666E-2</v>
      </c>
      <c r="F21" s="69">
        <f t="shared" ref="F21:F24" si="0">E$23-E21</f>
        <v>2.7777777777777783E-3</v>
      </c>
      <c r="G21" s="73"/>
      <c r="H21" s="89"/>
      <c r="I21" s="28"/>
      <c r="J21" s="21"/>
      <c r="K21" s="21">
        <v>6</v>
      </c>
      <c r="L21" s="20">
        <f>SUM(Total!D20:I20)</f>
        <v>36</v>
      </c>
      <c r="M21" s="74">
        <v>1.0416666666666666E-2</v>
      </c>
      <c r="N21" s="30"/>
      <c r="O21" s="31"/>
    </row>
    <row r="22" spans="1:15" s="18" customFormat="1" ht="13.9" x14ac:dyDescent="0.4">
      <c r="A22" s="76" t="s">
        <v>38</v>
      </c>
      <c r="B22" s="57">
        <v>4655</v>
      </c>
      <c r="C22" s="56" t="s">
        <v>33</v>
      </c>
      <c r="D22" s="74">
        <v>5.5555555555555558E-3</v>
      </c>
      <c r="E22" s="74">
        <v>1.1111111111111112E-2</v>
      </c>
      <c r="F22" s="69">
        <f t="shared" si="0"/>
        <v>2.0833333333333329E-3</v>
      </c>
      <c r="G22" s="73">
        <v>0.18726851851851853</v>
      </c>
      <c r="H22" s="90">
        <v>2</v>
      </c>
      <c r="I22" s="73">
        <f>G22-E22</f>
        <v>0.17615740740740743</v>
      </c>
      <c r="J22" s="21">
        <v>2</v>
      </c>
      <c r="K22" s="21">
        <v>2</v>
      </c>
      <c r="L22" s="20">
        <f>SUM(Total!D21:I21)</f>
        <v>8</v>
      </c>
      <c r="M22" s="74">
        <v>1.1805555555555555E-2</v>
      </c>
      <c r="N22" s="46" t="s">
        <v>66</v>
      </c>
      <c r="O22" s="51"/>
    </row>
    <row r="23" spans="1:15" s="18" customFormat="1" ht="13.9" x14ac:dyDescent="0.4">
      <c r="A23" s="76" t="s">
        <v>18</v>
      </c>
      <c r="B23" s="57">
        <v>2939</v>
      </c>
      <c r="C23" s="56" t="s">
        <v>19</v>
      </c>
      <c r="D23" s="74">
        <v>4.1666666666666666E-3</v>
      </c>
      <c r="E23" s="74">
        <v>1.3194444444444444E-2</v>
      </c>
      <c r="F23" s="86">
        <v>0</v>
      </c>
      <c r="G23" s="87"/>
      <c r="H23" s="90"/>
      <c r="I23" s="73"/>
      <c r="J23" s="21"/>
      <c r="K23" s="21">
        <v>6</v>
      </c>
      <c r="L23" s="20">
        <f>SUM(Total!D22:I22)</f>
        <v>33</v>
      </c>
      <c r="M23" s="74">
        <v>1.3194444444444444E-2</v>
      </c>
      <c r="N23" s="30"/>
      <c r="O23" s="51"/>
    </row>
    <row r="24" spans="1:15" s="18" customFormat="1" ht="13.9" x14ac:dyDescent="0.4">
      <c r="A24" s="75" t="s">
        <v>45</v>
      </c>
      <c r="B24" s="23">
        <v>7821</v>
      </c>
      <c r="C24" s="75" t="s">
        <v>46</v>
      </c>
      <c r="D24" s="74">
        <v>0</v>
      </c>
      <c r="E24" s="74">
        <v>0</v>
      </c>
      <c r="F24" s="69">
        <f t="shared" si="0"/>
        <v>1.3194444444444444E-2</v>
      </c>
      <c r="G24" s="73">
        <v>0.17050925925925928</v>
      </c>
      <c r="H24" s="90">
        <v>1</v>
      </c>
      <c r="I24" s="73">
        <f t="shared" ref="I24" si="1">G24-E24</f>
        <v>0.17050925925925928</v>
      </c>
      <c r="J24" s="21">
        <v>1</v>
      </c>
      <c r="K24" s="21">
        <v>1</v>
      </c>
      <c r="L24" s="20">
        <f>SUM(Total!D23:I23)</f>
        <v>9</v>
      </c>
      <c r="M24" s="74">
        <v>0</v>
      </c>
      <c r="N24" s="46"/>
      <c r="O24" s="32"/>
    </row>
    <row r="25" spans="1:15" s="18" customFormat="1" ht="13.9" x14ac:dyDescent="0.4">
      <c r="A25" s="75"/>
      <c r="B25" s="23"/>
      <c r="C25" s="75"/>
      <c r="D25" s="80"/>
      <c r="E25" s="78"/>
      <c r="F25" s="73"/>
      <c r="G25" s="23"/>
      <c r="H25" s="90"/>
      <c r="I25" s="23"/>
      <c r="J25" s="23"/>
      <c r="K25" s="20"/>
      <c r="L25" s="20"/>
      <c r="M25" s="78"/>
      <c r="N25" s="46"/>
      <c r="O25" s="32"/>
    </row>
    <row r="26" spans="1:15" s="18" customFormat="1" ht="13.9" x14ac:dyDescent="0.4">
      <c r="A26" s="75"/>
      <c r="B26" s="23"/>
      <c r="C26" s="75"/>
      <c r="D26" s="80"/>
      <c r="E26" s="79"/>
      <c r="F26" s="73"/>
      <c r="G26" s="23"/>
      <c r="H26" s="91"/>
      <c r="I26" s="23"/>
      <c r="J26" s="23"/>
      <c r="K26" s="81"/>
      <c r="L26" s="81"/>
      <c r="M26" s="80"/>
      <c r="N26" s="46"/>
      <c r="O26" s="32"/>
    </row>
    <row r="27" spans="1:15" s="18" customFormat="1" ht="13.9" x14ac:dyDescent="0.4">
      <c r="A27" s="75"/>
      <c r="B27" s="23"/>
      <c r="C27" s="75"/>
      <c r="D27" s="80"/>
      <c r="E27" s="79"/>
      <c r="F27" s="73"/>
      <c r="G27" s="23"/>
      <c r="H27" s="91"/>
      <c r="I27" s="23"/>
      <c r="J27" s="23"/>
      <c r="K27" s="81"/>
      <c r="L27" s="81"/>
      <c r="M27" s="80"/>
      <c r="N27" s="46"/>
      <c r="O27" s="32"/>
    </row>
    <row r="28" spans="1:15" s="18" customFormat="1" ht="13.9" x14ac:dyDescent="0.4">
      <c r="A28" s="26"/>
      <c r="B28" s="27"/>
      <c r="C28" s="26"/>
      <c r="D28" s="33"/>
      <c r="E28" s="33"/>
      <c r="F28" s="34"/>
      <c r="G28" s="27"/>
      <c r="H28" s="34"/>
      <c r="I28" s="26"/>
      <c r="J28" s="27"/>
      <c r="K28" s="27"/>
      <c r="L28" s="27"/>
      <c r="M28" s="33"/>
      <c r="N28" s="35"/>
      <c r="O28" s="36"/>
    </row>
  </sheetData>
  <pageMargins left="0.75" right="0.75" top="0.54" bottom="0.63" header="0.5" footer="0.34"/>
  <pageSetup paperSize="9" scale="70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F1066-8345-4862-BC77-3207ED1064AA}">
  <sheetPr>
    <pageSetUpPr fitToPage="1"/>
  </sheetPr>
  <dimension ref="A1:O28"/>
  <sheetViews>
    <sheetView zoomScale="80" zoomScaleNormal="80" workbookViewId="0">
      <selection activeCell="A20" sqref="A20:C24"/>
    </sheetView>
  </sheetViews>
  <sheetFormatPr defaultRowHeight="12.75" x14ac:dyDescent="0.35"/>
  <cols>
    <col min="1" max="1" width="22" customWidth="1"/>
    <col min="2" max="2" width="11" customWidth="1"/>
    <col min="3" max="3" width="15.3984375" bestFit="1" customWidth="1"/>
    <col min="4" max="4" width="14" style="9" hidden="1" customWidth="1"/>
    <col min="5" max="5" width="15.86328125" style="9" customWidth="1"/>
    <col min="6" max="6" width="17" style="5" customWidth="1"/>
    <col min="7" max="7" width="14.59765625" style="7" customWidth="1"/>
    <col min="8" max="8" width="9.3984375" bestFit="1" customWidth="1"/>
    <col min="9" max="9" width="13.59765625" style="5" customWidth="1"/>
    <col min="10" max="10" width="12" style="5" customWidth="1"/>
    <col min="11" max="11" width="11.59765625" style="5" customWidth="1"/>
    <col min="12" max="12" width="11.3984375" style="10" customWidth="1"/>
    <col min="13" max="13" width="12" style="5" customWidth="1"/>
    <col min="14" max="15" width="11" customWidth="1"/>
  </cols>
  <sheetData>
    <row r="1" spans="1:15" ht="15.4" x14ac:dyDescent="0.4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5" s="18" customFormat="1" ht="13.9" x14ac:dyDescent="0.4">
      <c r="A2" s="37" t="s">
        <v>0</v>
      </c>
      <c r="B2" s="38" t="s">
        <v>63</v>
      </c>
      <c r="C2" s="37"/>
      <c r="D2" s="39"/>
      <c r="E2" s="39"/>
      <c r="F2" s="39"/>
      <c r="G2" s="41"/>
      <c r="H2" s="40"/>
      <c r="I2" s="37"/>
      <c r="J2" s="41"/>
      <c r="K2" s="41"/>
      <c r="L2" s="41"/>
      <c r="M2" s="42"/>
      <c r="N2" s="41"/>
    </row>
    <row r="3" spans="1:15" s="18" customFormat="1" ht="13.9" x14ac:dyDescent="0.4">
      <c r="A3" s="37" t="s">
        <v>1</v>
      </c>
      <c r="B3" s="43">
        <v>7</v>
      </c>
      <c r="C3" s="37"/>
      <c r="D3" s="39"/>
      <c r="E3" s="39"/>
      <c r="F3" s="39"/>
      <c r="G3" s="41"/>
      <c r="H3" s="40"/>
      <c r="I3" s="37"/>
      <c r="J3" s="41"/>
      <c r="K3" s="41"/>
      <c r="L3" s="41"/>
      <c r="M3" s="42"/>
      <c r="N3" s="41"/>
    </row>
    <row r="4" spans="1:15" s="18" customFormat="1" ht="13.9" x14ac:dyDescent="0.4">
      <c r="A4" s="37" t="s">
        <v>2</v>
      </c>
      <c r="B4" s="43" t="s">
        <v>79</v>
      </c>
      <c r="C4" s="39"/>
      <c r="D4" s="39"/>
      <c r="E4" s="92"/>
      <c r="F4" s="41"/>
      <c r="G4" s="40"/>
      <c r="H4" s="37"/>
      <c r="I4" s="41"/>
      <c r="J4" s="41"/>
      <c r="K4" s="38" t="s">
        <v>3</v>
      </c>
      <c r="L4" s="45" t="s">
        <v>48</v>
      </c>
      <c r="M4" s="41"/>
    </row>
    <row r="5" spans="1:15" s="18" customFormat="1" ht="13.9" x14ac:dyDescent="0.4">
      <c r="A5" s="37" t="s">
        <v>4</v>
      </c>
      <c r="B5" s="43">
        <v>5</v>
      </c>
      <c r="C5" s="37"/>
      <c r="D5" s="39"/>
      <c r="E5" s="39"/>
      <c r="F5" s="67"/>
      <c r="G5" s="97" t="s">
        <v>64</v>
      </c>
      <c r="H5" s="40"/>
      <c r="I5" s="37"/>
      <c r="J5" s="41"/>
      <c r="K5" s="41"/>
      <c r="L5" s="38" t="s">
        <v>32</v>
      </c>
      <c r="M5" s="45"/>
      <c r="N5" s="41"/>
    </row>
    <row r="6" spans="1:15" s="18" customFormat="1" ht="13.9" x14ac:dyDescent="0.4">
      <c r="A6" s="37" t="s">
        <v>5</v>
      </c>
      <c r="B6" s="43" t="s">
        <v>71</v>
      </c>
      <c r="C6" s="37"/>
      <c r="D6" s="39"/>
      <c r="E6" s="39"/>
      <c r="F6" s="39"/>
      <c r="G6" s="41"/>
      <c r="H6" s="40"/>
      <c r="I6" s="37"/>
      <c r="J6" s="41"/>
      <c r="K6" s="41"/>
      <c r="L6" s="41"/>
      <c r="M6" s="42"/>
      <c r="N6" s="41"/>
    </row>
    <row r="7" spans="1:15" s="18" customFormat="1" ht="13.9" x14ac:dyDescent="0.4">
      <c r="A7" s="37"/>
      <c r="B7" s="37"/>
      <c r="C7" s="37"/>
      <c r="D7" s="39"/>
      <c r="E7" s="39"/>
      <c r="F7" s="39"/>
      <c r="G7" s="41"/>
      <c r="H7" s="40"/>
      <c r="I7" s="37"/>
      <c r="J7" s="41"/>
      <c r="K7" s="41"/>
      <c r="L7" s="41"/>
      <c r="M7" s="42"/>
      <c r="N7" s="41"/>
    </row>
    <row r="8" spans="1:15" ht="15.4" x14ac:dyDescent="0.4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66" customFormat="1" ht="55.5" x14ac:dyDescent="0.35">
      <c r="A9" s="82" t="s">
        <v>7</v>
      </c>
      <c r="B9" s="83" t="s">
        <v>8</v>
      </c>
      <c r="C9" s="82" t="s">
        <v>9</v>
      </c>
      <c r="D9" s="83" t="s">
        <v>61</v>
      </c>
      <c r="E9" s="83" t="s">
        <v>58</v>
      </c>
      <c r="F9" s="68" t="s">
        <v>57</v>
      </c>
      <c r="G9" s="84" t="s">
        <v>56</v>
      </c>
      <c r="H9" s="83" t="s">
        <v>10</v>
      </c>
      <c r="I9" s="84" t="s">
        <v>11</v>
      </c>
      <c r="J9" s="83" t="s">
        <v>12</v>
      </c>
      <c r="K9" s="83" t="s">
        <v>13</v>
      </c>
      <c r="L9" s="83" t="s">
        <v>14</v>
      </c>
      <c r="M9" s="83" t="s">
        <v>15</v>
      </c>
      <c r="N9" s="85" t="s">
        <v>16</v>
      </c>
      <c r="O9" s="83" t="s">
        <v>17</v>
      </c>
    </row>
    <row r="10" spans="1:15" s="18" customFormat="1" ht="14.1" customHeight="1" x14ac:dyDescent="0.4">
      <c r="A10" s="63" t="s">
        <v>41</v>
      </c>
      <c r="B10" s="64" t="s">
        <v>42</v>
      </c>
      <c r="C10" s="53" t="s">
        <v>43</v>
      </c>
      <c r="D10" s="58">
        <v>0</v>
      </c>
      <c r="E10" s="58">
        <v>0</v>
      </c>
      <c r="F10" s="69">
        <f>E$12-E10</f>
        <v>2.5694444444444447E-2</v>
      </c>
      <c r="G10" s="28"/>
      <c r="H10" s="71"/>
      <c r="I10" s="28">
        <v>0.18038194444444444</v>
      </c>
      <c r="J10" s="23">
        <v>1</v>
      </c>
      <c r="K10" s="23">
        <v>1</v>
      </c>
      <c r="L10" s="20">
        <f>SUM(Total!D8:J8)</f>
        <v>16</v>
      </c>
      <c r="M10" s="58">
        <v>0</v>
      </c>
      <c r="N10" s="30"/>
      <c r="O10" s="31"/>
    </row>
    <row r="11" spans="1:15" s="66" customFormat="1" ht="27.75" x14ac:dyDescent="0.4">
      <c r="A11" s="54" t="s">
        <v>34</v>
      </c>
      <c r="B11" s="55" t="s">
        <v>31</v>
      </c>
      <c r="C11" s="56" t="s">
        <v>19</v>
      </c>
      <c r="D11" s="58">
        <v>4.8611111111111112E-3</v>
      </c>
      <c r="E11" s="58">
        <v>2.0833333333333333E-3</v>
      </c>
      <c r="F11" s="69">
        <f>E$12-E11</f>
        <v>2.3611111111111114E-2</v>
      </c>
      <c r="G11" s="69"/>
      <c r="H11" s="93"/>
      <c r="I11" s="69">
        <v>0.18108796296296295</v>
      </c>
      <c r="J11" s="57">
        <v>2</v>
      </c>
      <c r="K11" s="94">
        <v>2</v>
      </c>
      <c r="L11" s="20">
        <f>SUM(Total!D9:J9)</f>
        <v>18</v>
      </c>
      <c r="M11" s="58">
        <v>2.7777777777777779E-3</v>
      </c>
      <c r="N11" s="95" t="s">
        <v>66</v>
      </c>
      <c r="O11" s="96"/>
    </row>
    <row r="12" spans="1:15" s="18" customFormat="1" ht="13.9" x14ac:dyDescent="0.4">
      <c r="A12" s="75" t="s">
        <v>49</v>
      </c>
      <c r="B12" s="23">
        <v>5653</v>
      </c>
      <c r="C12" s="75" t="s">
        <v>50</v>
      </c>
      <c r="D12" s="58">
        <v>2.5694444444444447E-2</v>
      </c>
      <c r="E12" s="58">
        <v>2.5694444444444447E-2</v>
      </c>
      <c r="F12" s="86">
        <v>0</v>
      </c>
      <c r="G12" s="28"/>
      <c r="H12" s="71"/>
      <c r="I12" s="28"/>
      <c r="J12" s="23"/>
      <c r="K12" s="23">
        <v>6</v>
      </c>
      <c r="L12" s="20">
        <f>SUM(Total!D10:J10)</f>
        <v>42</v>
      </c>
      <c r="M12" s="58">
        <v>2.5694444444444447E-2</v>
      </c>
      <c r="N12" s="46"/>
      <c r="O12" s="51"/>
    </row>
    <row r="13" spans="1:15" s="18" customFormat="1" ht="13.9" x14ac:dyDescent="0.4">
      <c r="A13" s="75" t="s">
        <v>53</v>
      </c>
      <c r="B13" s="23"/>
      <c r="C13" s="75" t="s">
        <v>47</v>
      </c>
      <c r="D13" s="58">
        <v>1.5972222222222224E-2</v>
      </c>
      <c r="E13" s="58">
        <v>1.5972222222222224E-2</v>
      </c>
      <c r="F13" s="69">
        <f>E$12-E13</f>
        <v>9.7222222222222224E-3</v>
      </c>
      <c r="G13" s="28"/>
      <c r="H13" s="71"/>
      <c r="I13" s="28"/>
      <c r="J13" s="23"/>
      <c r="K13" s="23">
        <v>6</v>
      </c>
      <c r="L13" s="20">
        <f>SUM(Total!D11:J11)</f>
        <v>42</v>
      </c>
      <c r="M13" s="58">
        <v>1.5972222222222224E-2</v>
      </c>
      <c r="N13" s="46"/>
      <c r="O13" s="51"/>
    </row>
    <row r="14" spans="1:15" s="18" customFormat="1" ht="13.9" x14ac:dyDescent="0.4">
      <c r="A14" s="75" t="s">
        <v>54</v>
      </c>
      <c r="B14" s="23">
        <v>610</v>
      </c>
      <c r="C14" s="75" t="s">
        <v>55</v>
      </c>
      <c r="D14" s="58">
        <v>1.4583333333333332E-2</v>
      </c>
      <c r="E14" s="58">
        <v>1.5972222222222224E-2</v>
      </c>
      <c r="F14" s="69">
        <f>E$12-E14</f>
        <v>9.7222222222222224E-3</v>
      </c>
      <c r="G14" s="28"/>
      <c r="H14" s="71"/>
      <c r="I14" s="28">
        <v>0.19130787037037036</v>
      </c>
      <c r="J14" s="23">
        <v>3</v>
      </c>
      <c r="K14" s="23">
        <v>3</v>
      </c>
      <c r="L14" s="20">
        <f>SUM(Total!D12:J12)</f>
        <v>33</v>
      </c>
      <c r="M14" s="58">
        <v>1.7361111111111112E-2</v>
      </c>
      <c r="N14" s="46" t="s">
        <v>67</v>
      </c>
      <c r="O14" s="51"/>
    </row>
    <row r="15" spans="1:15" s="18" customFormat="1" ht="13.9" x14ac:dyDescent="0.4">
      <c r="A15" s="75" t="s">
        <v>59</v>
      </c>
      <c r="B15" s="23">
        <v>57</v>
      </c>
      <c r="C15" s="75" t="s">
        <v>60</v>
      </c>
      <c r="D15" s="58">
        <v>2.2222222222222223E-2</v>
      </c>
      <c r="E15" s="58">
        <v>2.5694444444444447E-2</v>
      </c>
      <c r="F15" s="69">
        <f>E$12-E15</f>
        <v>0</v>
      </c>
      <c r="G15" s="70"/>
      <c r="H15" s="71"/>
      <c r="I15" s="70">
        <v>0.20564814814814814</v>
      </c>
      <c r="J15" s="23">
        <v>4</v>
      </c>
      <c r="K15" s="23">
        <v>4</v>
      </c>
      <c r="L15" s="20">
        <f>SUM(Total!D13:J13)</f>
        <v>40</v>
      </c>
      <c r="M15" s="58">
        <v>2.4305555555555556E-2</v>
      </c>
      <c r="N15" s="46" t="s">
        <v>80</v>
      </c>
      <c r="O15" s="51" t="s">
        <v>67</v>
      </c>
    </row>
    <row r="16" spans="1:15" s="18" customFormat="1" ht="13.9" x14ac:dyDescent="0.4">
      <c r="A16" s="26"/>
      <c r="B16" s="27"/>
      <c r="C16" s="26"/>
      <c r="D16" s="33"/>
      <c r="E16" s="33"/>
      <c r="F16" s="33"/>
      <c r="G16" s="34"/>
      <c r="H16" s="27"/>
      <c r="I16" s="34"/>
      <c r="J16" s="26"/>
      <c r="K16" s="27"/>
      <c r="L16" s="27"/>
      <c r="M16" s="33"/>
      <c r="N16" s="35"/>
      <c r="O16" s="36"/>
    </row>
    <row r="17" spans="1:15" ht="15.4" x14ac:dyDescent="0.45">
      <c r="A17" s="2"/>
      <c r="B17" s="4"/>
      <c r="C17" s="2"/>
      <c r="D17" s="13"/>
      <c r="E17" s="13"/>
      <c r="F17" s="13"/>
      <c r="G17" s="4"/>
      <c r="H17" s="6"/>
      <c r="I17" s="2"/>
      <c r="J17" s="4"/>
      <c r="K17" s="4"/>
      <c r="L17" s="13"/>
      <c r="M17" s="13"/>
      <c r="N17" s="13"/>
    </row>
    <row r="18" spans="1:15" ht="15.4" x14ac:dyDescent="0.45">
      <c r="A18" s="3" t="s">
        <v>30</v>
      </c>
      <c r="B18" s="2"/>
      <c r="C18" s="2"/>
      <c r="D18" s="13"/>
      <c r="E18" s="13"/>
      <c r="F18" s="4"/>
      <c r="G18" s="4"/>
      <c r="H18" s="6"/>
      <c r="I18" s="2"/>
      <c r="J18" s="4"/>
      <c r="K18" s="4"/>
      <c r="L18" s="4"/>
      <c r="M18" s="13"/>
      <c r="N18" s="4"/>
    </row>
    <row r="19" spans="1:15" s="66" customFormat="1" ht="55.5" x14ac:dyDescent="0.35">
      <c r="A19" s="82" t="s">
        <v>7</v>
      </c>
      <c r="B19" s="83" t="s">
        <v>8</v>
      </c>
      <c r="C19" s="82" t="s">
        <v>9</v>
      </c>
      <c r="D19" s="83" t="s">
        <v>61</v>
      </c>
      <c r="E19" s="83" t="s">
        <v>58</v>
      </c>
      <c r="F19" s="68" t="s">
        <v>57</v>
      </c>
      <c r="G19" s="84" t="s">
        <v>56</v>
      </c>
      <c r="H19" s="83" t="s">
        <v>10</v>
      </c>
      <c r="I19" s="84" t="s">
        <v>11</v>
      </c>
      <c r="J19" s="83" t="s">
        <v>12</v>
      </c>
      <c r="K19" s="83" t="s">
        <v>13</v>
      </c>
      <c r="L19" s="83" t="s">
        <v>14</v>
      </c>
      <c r="M19" s="83" t="s">
        <v>15</v>
      </c>
      <c r="N19" s="85" t="s">
        <v>16</v>
      </c>
      <c r="O19" s="83" t="s">
        <v>17</v>
      </c>
    </row>
    <row r="20" spans="1:15" s="18" customFormat="1" ht="13.9" x14ac:dyDescent="0.4">
      <c r="A20" s="76" t="s">
        <v>35</v>
      </c>
      <c r="B20" s="57" t="s">
        <v>36</v>
      </c>
      <c r="C20" s="56" t="s">
        <v>37</v>
      </c>
      <c r="D20" s="74">
        <v>0</v>
      </c>
      <c r="E20" s="74">
        <v>0</v>
      </c>
      <c r="F20" s="69">
        <f>E$23-E20</f>
        <v>1.3194444444444444E-2</v>
      </c>
      <c r="G20" s="73"/>
      <c r="H20" s="88"/>
      <c r="I20" s="28"/>
      <c r="J20" s="23"/>
      <c r="K20" s="21">
        <v>6</v>
      </c>
      <c r="L20" s="20">
        <f>SUM(Total!D19:J19)</f>
        <v>42</v>
      </c>
      <c r="M20" s="74">
        <v>0</v>
      </c>
      <c r="N20" s="30"/>
      <c r="O20" s="32"/>
    </row>
    <row r="21" spans="1:15" s="18" customFormat="1" ht="13.9" x14ac:dyDescent="0.4">
      <c r="A21" s="77" t="s">
        <v>40</v>
      </c>
      <c r="B21" s="21">
        <v>1925</v>
      </c>
      <c r="C21" s="22" t="s">
        <v>39</v>
      </c>
      <c r="D21" s="74">
        <v>3.472222222222222E-3</v>
      </c>
      <c r="E21" s="74">
        <v>1.0416666666666666E-2</v>
      </c>
      <c r="F21" s="69">
        <f t="shared" ref="F21:F24" si="0">E$23-E21</f>
        <v>2.7777777777777783E-3</v>
      </c>
      <c r="G21" s="73"/>
      <c r="H21" s="89"/>
      <c r="I21" s="28"/>
      <c r="J21" s="21"/>
      <c r="K21" s="21">
        <v>6</v>
      </c>
      <c r="L21" s="20">
        <f>SUM(Total!D20:J20)</f>
        <v>42</v>
      </c>
      <c r="M21" s="74">
        <v>1.0416666666666666E-2</v>
      </c>
      <c r="N21" s="30"/>
      <c r="O21" s="31"/>
    </row>
    <row r="22" spans="1:15" s="18" customFormat="1" ht="13.9" x14ac:dyDescent="0.4">
      <c r="A22" s="76" t="s">
        <v>38</v>
      </c>
      <c r="B22" s="57">
        <v>4655</v>
      </c>
      <c r="C22" s="56" t="s">
        <v>33</v>
      </c>
      <c r="D22" s="74">
        <v>5.5555555555555558E-3</v>
      </c>
      <c r="E22" s="74">
        <v>1.1805555555555555E-2</v>
      </c>
      <c r="F22" s="69">
        <f t="shared" si="0"/>
        <v>1.3888888888888892E-3</v>
      </c>
      <c r="G22" s="73"/>
      <c r="H22" s="90"/>
      <c r="I22" s="73">
        <v>0.20218749999999999</v>
      </c>
      <c r="J22" s="21">
        <v>2</v>
      </c>
      <c r="K22" s="21">
        <v>2</v>
      </c>
      <c r="L22" s="20">
        <f>SUM(Total!D21:J21)</f>
        <v>10</v>
      </c>
      <c r="M22" s="74">
        <v>1.2499999999999999E-2</v>
      </c>
      <c r="N22" s="46" t="s">
        <v>66</v>
      </c>
      <c r="O22" s="51"/>
    </row>
    <row r="23" spans="1:15" s="18" customFormat="1" ht="13.9" x14ac:dyDescent="0.4">
      <c r="A23" s="76" t="s">
        <v>18</v>
      </c>
      <c r="B23" s="57">
        <v>2939</v>
      </c>
      <c r="C23" s="56" t="s">
        <v>19</v>
      </c>
      <c r="D23" s="74">
        <v>4.1666666666666666E-3</v>
      </c>
      <c r="E23" s="74">
        <v>1.3194444444444444E-2</v>
      </c>
      <c r="F23" s="86">
        <v>0</v>
      </c>
      <c r="G23" s="87"/>
      <c r="H23" s="90"/>
      <c r="I23" s="73"/>
      <c r="J23" s="21"/>
      <c r="K23" s="21">
        <v>6</v>
      </c>
      <c r="L23" s="20">
        <f>SUM(Total!D22:J22)</f>
        <v>39</v>
      </c>
      <c r="M23" s="74">
        <v>1.3194444444444444E-2</v>
      </c>
      <c r="N23" s="30"/>
      <c r="O23" s="51"/>
    </row>
    <row r="24" spans="1:15" s="18" customFormat="1" ht="13.9" x14ac:dyDescent="0.4">
      <c r="A24" s="75" t="s">
        <v>45</v>
      </c>
      <c r="B24" s="23">
        <v>7821</v>
      </c>
      <c r="C24" s="75" t="s">
        <v>46</v>
      </c>
      <c r="D24" s="74">
        <v>0</v>
      </c>
      <c r="E24" s="74">
        <v>0</v>
      </c>
      <c r="F24" s="69">
        <f t="shared" si="0"/>
        <v>1.3194444444444444E-2</v>
      </c>
      <c r="G24" s="73"/>
      <c r="H24" s="90"/>
      <c r="I24" s="73">
        <v>0.1879976851851852</v>
      </c>
      <c r="J24" s="21">
        <v>1</v>
      </c>
      <c r="K24" s="21">
        <v>1</v>
      </c>
      <c r="L24" s="20">
        <f>SUM(Total!D23:J23)</f>
        <v>10</v>
      </c>
      <c r="M24" s="74">
        <v>0</v>
      </c>
      <c r="N24" s="46"/>
      <c r="O24" s="32"/>
    </row>
    <row r="25" spans="1:15" s="18" customFormat="1" ht="13.9" x14ac:dyDescent="0.4">
      <c r="A25" s="75"/>
      <c r="B25" s="23"/>
      <c r="C25" s="75"/>
      <c r="D25" s="80"/>
      <c r="E25" s="78"/>
      <c r="F25" s="73"/>
      <c r="G25" s="23"/>
      <c r="H25" s="90"/>
      <c r="I25" s="23"/>
      <c r="J25" s="23"/>
      <c r="K25" s="20"/>
      <c r="L25" s="20"/>
      <c r="M25" s="78"/>
      <c r="N25" s="46"/>
      <c r="O25" s="32"/>
    </row>
    <row r="26" spans="1:15" s="18" customFormat="1" ht="13.9" x14ac:dyDescent="0.4">
      <c r="A26" s="75"/>
      <c r="B26" s="23"/>
      <c r="C26" s="75"/>
      <c r="D26" s="80"/>
      <c r="E26" s="79"/>
      <c r="F26" s="73"/>
      <c r="G26" s="23"/>
      <c r="H26" s="91"/>
      <c r="I26" s="23"/>
      <c r="J26" s="23"/>
      <c r="K26" s="81"/>
      <c r="L26" s="81"/>
      <c r="M26" s="80"/>
      <c r="N26" s="46"/>
      <c r="O26" s="32"/>
    </row>
    <row r="27" spans="1:15" s="18" customFormat="1" ht="13.9" x14ac:dyDescent="0.4">
      <c r="A27" s="75"/>
      <c r="B27" s="23"/>
      <c r="C27" s="75"/>
      <c r="D27" s="80"/>
      <c r="E27" s="79"/>
      <c r="F27" s="73"/>
      <c r="G27" s="23"/>
      <c r="H27" s="91"/>
      <c r="I27" s="23"/>
      <c r="J27" s="23"/>
      <c r="K27" s="81"/>
      <c r="L27" s="81"/>
      <c r="M27" s="80"/>
      <c r="N27" s="46"/>
      <c r="O27" s="32"/>
    </row>
    <row r="28" spans="1:15" s="18" customFormat="1" ht="13.9" x14ac:dyDescent="0.4">
      <c r="A28" s="26">
        <v>5</v>
      </c>
      <c r="B28" s="27"/>
      <c r="C28" s="26"/>
      <c r="D28" s="33"/>
      <c r="E28" s="33"/>
      <c r="F28" s="34"/>
      <c r="G28" s="27"/>
      <c r="H28" s="34"/>
      <c r="I28" s="26"/>
      <c r="J28" s="27"/>
      <c r="K28" s="27"/>
      <c r="L28" s="27"/>
      <c r="M28" s="33"/>
      <c r="N28" s="35"/>
      <c r="O28" s="36"/>
    </row>
  </sheetData>
  <pageMargins left="0.75" right="0.75" top="0.54" bottom="0.63" header="0.5" footer="0.34"/>
  <pageSetup paperSize="9" scale="70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02A14-1BCA-4F4B-8739-95D847C984E9}">
  <sheetPr>
    <pageSetUpPr fitToPage="1"/>
  </sheetPr>
  <dimension ref="A1:O28"/>
  <sheetViews>
    <sheetView zoomScale="80" zoomScaleNormal="80" workbookViewId="0">
      <selection activeCell="M24" sqref="M24"/>
    </sheetView>
  </sheetViews>
  <sheetFormatPr defaultRowHeight="12.75" x14ac:dyDescent="0.35"/>
  <cols>
    <col min="1" max="1" width="22" customWidth="1"/>
    <col min="2" max="2" width="11" customWidth="1"/>
    <col min="3" max="3" width="15.3984375" bestFit="1" customWidth="1"/>
    <col min="4" max="4" width="14" style="9" hidden="1" customWidth="1"/>
    <col min="5" max="5" width="15.86328125" style="9" customWidth="1"/>
    <col min="6" max="6" width="17" style="5" customWidth="1"/>
    <col min="7" max="7" width="14.59765625" style="7" customWidth="1"/>
    <col min="8" max="8" width="9.3984375" bestFit="1" customWidth="1"/>
    <col min="9" max="9" width="13.59765625" style="5" customWidth="1"/>
    <col min="10" max="10" width="12" style="5" customWidth="1"/>
    <col min="11" max="11" width="11.59765625" style="5" customWidth="1"/>
    <col min="12" max="12" width="11.3984375" style="10" customWidth="1"/>
    <col min="13" max="13" width="12" style="5" customWidth="1"/>
    <col min="14" max="15" width="11" customWidth="1"/>
  </cols>
  <sheetData>
    <row r="1" spans="1:15" ht="15.4" x14ac:dyDescent="0.4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5" s="18" customFormat="1" ht="13.9" x14ac:dyDescent="0.4">
      <c r="A2" s="37" t="s">
        <v>0</v>
      </c>
      <c r="B2" s="38" t="s">
        <v>63</v>
      </c>
      <c r="C2" s="37"/>
      <c r="D2" s="39"/>
      <c r="E2" s="39"/>
      <c r="F2" s="39"/>
      <c r="G2" s="41"/>
      <c r="H2" s="40"/>
      <c r="I2" s="37"/>
      <c r="J2" s="41"/>
      <c r="K2" s="41"/>
      <c r="L2" s="41"/>
      <c r="M2" s="42"/>
      <c r="N2" s="41"/>
    </row>
    <row r="3" spans="1:15" s="18" customFormat="1" ht="13.9" x14ac:dyDescent="0.4">
      <c r="A3" s="37" t="s">
        <v>1</v>
      </c>
      <c r="B3" s="43">
        <v>8</v>
      </c>
      <c r="C3" s="37"/>
      <c r="D3" s="39"/>
      <c r="E3" s="39"/>
      <c r="F3" s="39"/>
      <c r="G3" s="41"/>
      <c r="H3" s="40"/>
      <c r="I3" s="37"/>
      <c r="J3" s="41"/>
      <c r="K3" s="41"/>
      <c r="L3" s="41"/>
      <c r="M3" s="42"/>
      <c r="N3" s="41"/>
    </row>
    <row r="4" spans="1:15" s="18" customFormat="1" ht="13.9" x14ac:dyDescent="0.4">
      <c r="A4" s="37" t="s">
        <v>2</v>
      </c>
      <c r="B4" s="43" t="s">
        <v>81</v>
      </c>
      <c r="C4" s="39"/>
      <c r="D4" s="39"/>
      <c r="E4" s="92"/>
      <c r="F4" s="41"/>
      <c r="G4" s="40"/>
      <c r="H4" s="37"/>
      <c r="I4" s="41"/>
      <c r="J4" s="41"/>
      <c r="K4" s="38" t="s">
        <v>3</v>
      </c>
      <c r="L4" s="45" t="s">
        <v>48</v>
      </c>
      <c r="M4" s="41"/>
    </row>
    <row r="5" spans="1:15" s="18" customFormat="1" ht="13.9" x14ac:dyDescent="0.4">
      <c r="A5" s="37" t="s">
        <v>4</v>
      </c>
      <c r="B5" s="43"/>
      <c r="C5" s="37"/>
      <c r="D5" s="39"/>
      <c r="E5" s="39"/>
      <c r="F5" s="67"/>
      <c r="G5" s="97"/>
      <c r="H5" s="40"/>
      <c r="I5" s="37"/>
      <c r="J5" s="41"/>
      <c r="K5" s="41"/>
      <c r="L5" s="38" t="s">
        <v>32</v>
      </c>
      <c r="M5" s="45"/>
      <c r="N5" s="41"/>
    </row>
    <row r="6" spans="1:15" s="18" customFormat="1" ht="13.9" x14ac:dyDescent="0.4">
      <c r="A6" s="37" t="s">
        <v>5</v>
      </c>
      <c r="B6" s="43"/>
      <c r="C6" s="37"/>
      <c r="D6" s="39"/>
      <c r="E6" s="39"/>
      <c r="F6" s="39"/>
      <c r="G6" s="41"/>
      <c r="H6" s="40"/>
      <c r="I6" s="37"/>
      <c r="J6" s="41"/>
      <c r="K6" s="41"/>
      <c r="L6" s="41"/>
      <c r="M6" s="42"/>
      <c r="N6" s="41"/>
    </row>
    <row r="7" spans="1:15" s="18" customFormat="1" ht="13.9" x14ac:dyDescent="0.4">
      <c r="A7" s="37"/>
      <c r="B7" s="37"/>
      <c r="C7" s="37"/>
      <c r="D7" s="39"/>
      <c r="E7" s="39"/>
      <c r="F7" s="39"/>
      <c r="G7" s="41"/>
      <c r="H7" s="40"/>
      <c r="I7" s="37"/>
      <c r="J7" s="41"/>
      <c r="K7" s="41"/>
      <c r="L7" s="41"/>
      <c r="M7" s="42"/>
      <c r="N7" s="41"/>
    </row>
    <row r="8" spans="1:15" ht="15.4" x14ac:dyDescent="0.4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66" customFormat="1" ht="55.5" x14ac:dyDescent="0.35">
      <c r="A9" s="82" t="s">
        <v>7</v>
      </c>
      <c r="B9" s="83" t="s">
        <v>8</v>
      </c>
      <c r="C9" s="82" t="s">
        <v>9</v>
      </c>
      <c r="D9" s="83" t="s">
        <v>61</v>
      </c>
      <c r="E9" s="83" t="s">
        <v>58</v>
      </c>
      <c r="F9" s="68" t="s">
        <v>57</v>
      </c>
      <c r="G9" s="84" t="s">
        <v>56</v>
      </c>
      <c r="H9" s="83" t="s">
        <v>10</v>
      </c>
      <c r="I9" s="84" t="s">
        <v>11</v>
      </c>
      <c r="J9" s="83" t="s">
        <v>12</v>
      </c>
      <c r="K9" s="83" t="s">
        <v>13</v>
      </c>
      <c r="L9" s="83" t="s">
        <v>14</v>
      </c>
      <c r="M9" s="83" t="s">
        <v>15</v>
      </c>
      <c r="N9" s="85" t="s">
        <v>16</v>
      </c>
      <c r="O9" s="83" t="s">
        <v>17</v>
      </c>
    </row>
    <row r="10" spans="1:15" s="18" customFormat="1" ht="14.1" customHeight="1" x14ac:dyDescent="0.4">
      <c r="A10" s="63" t="s">
        <v>41</v>
      </c>
      <c r="B10" s="64" t="s">
        <v>42</v>
      </c>
      <c r="C10" s="53" t="s">
        <v>43</v>
      </c>
      <c r="D10" s="58">
        <v>0</v>
      </c>
      <c r="E10" s="58">
        <v>0</v>
      </c>
      <c r="F10" s="69">
        <f>E$12-E10</f>
        <v>2.5694444444444447E-2</v>
      </c>
      <c r="G10" s="28">
        <v>0.17733796296296298</v>
      </c>
      <c r="H10" s="71">
        <v>2</v>
      </c>
      <c r="I10" s="28">
        <f>G10-E10</f>
        <v>0.17733796296296298</v>
      </c>
      <c r="J10" s="23">
        <v>2</v>
      </c>
      <c r="K10" s="23">
        <v>2</v>
      </c>
      <c r="L10" s="20">
        <f>SUM(Total!D8:K8)</f>
        <v>18</v>
      </c>
      <c r="M10" s="58">
        <v>0</v>
      </c>
      <c r="N10" s="30"/>
      <c r="O10" s="31"/>
    </row>
    <row r="11" spans="1:15" s="66" customFormat="1" ht="27.75" x14ac:dyDescent="0.4">
      <c r="A11" s="54" t="s">
        <v>34</v>
      </c>
      <c r="B11" s="55" t="s">
        <v>31</v>
      </c>
      <c r="C11" s="56" t="s">
        <v>19</v>
      </c>
      <c r="D11" s="58">
        <v>4.8611111111111112E-3</v>
      </c>
      <c r="E11" s="58">
        <v>2.7777777777777779E-3</v>
      </c>
      <c r="F11" s="69">
        <f>E$12-E11</f>
        <v>2.2916666666666669E-2</v>
      </c>
      <c r="G11" s="69">
        <v>0.16848379629629628</v>
      </c>
      <c r="H11" s="93">
        <v>1</v>
      </c>
      <c r="I11" s="28">
        <f t="shared" ref="I11:I14" si="0">G11-E11</f>
        <v>0.16570601851851852</v>
      </c>
      <c r="J11" s="57">
        <v>1</v>
      </c>
      <c r="K11" s="94">
        <v>1</v>
      </c>
      <c r="L11" s="20">
        <f>SUM(Total!D9:K9)</f>
        <v>19</v>
      </c>
      <c r="M11" s="58">
        <v>2.0833333333333333E-3</v>
      </c>
      <c r="N11" s="95" t="s">
        <v>65</v>
      </c>
      <c r="O11" s="96"/>
    </row>
    <row r="12" spans="1:15" s="18" customFormat="1" ht="13.9" x14ac:dyDescent="0.4">
      <c r="A12" s="75" t="s">
        <v>49</v>
      </c>
      <c r="B12" s="23">
        <v>5653</v>
      </c>
      <c r="C12" s="75" t="s">
        <v>50</v>
      </c>
      <c r="D12" s="58">
        <v>2.5694444444444447E-2</v>
      </c>
      <c r="E12" s="58">
        <v>2.5694444444444447E-2</v>
      </c>
      <c r="F12" s="86">
        <v>0</v>
      </c>
      <c r="G12" s="28"/>
      <c r="H12" s="71"/>
      <c r="I12" s="28"/>
      <c r="J12" s="23"/>
      <c r="K12" s="23">
        <v>6</v>
      </c>
      <c r="L12" s="20">
        <f>SUM(Total!D10:K10)</f>
        <v>48</v>
      </c>
      <c r="M12" s="58">
        <v>2.5694444444444447E-2</v>
      </c>
      <c r="N12" s="46"/>
      <c r="O12" s="51"/>
    </row>
    <row r="13" spans="1:15" s="18" customFormat="1" ht="13.9" x14ac:dyDescent="0.4">
      <c r="A13" s="75" t="s">
        <v>53</v>
      </c>
      <c r="B13" s="23"/>
      <c r="C13" s="75" t="s">
        <v>47</v>
      </c>
      <c r="D13" s="58">
        <v>1.5972222222222224E-2</v>
      </c>
      <c r="E13" s="58">
        <v>1.5972222222222224E-2</v>
      </c>
      <c r="F13" s="69">
        <f>E$12-E13</f>
        <v>9.7222222222222224E-3</v>
      </c>
      <c r="G13" s="28"/>
      <c r="H13" s="71"/>
      <c r="I13" s="28"/>
      <c r="J13" s="23"/>
      <c r="K13" s="23">
        <v>6</v>
      </c>
      <c r="L13" s="20">
        <f>SUM(Total!D11:K11)</f>
        <v>48</v>
      </c>
      <c r="M13" s="58">
        <v>1.5972222222222224E-2</v>
      </c>
      <c r="N13" s="46"/>
      <c r="O13" s="51"/>
    </row>
    <row r="14" spans="1:15" s="18" customFormat="1" ht="13.9" x14ac:dyDescent="0.4">
      <c r="A14" s="75" t="s">
        <v>54</v>
      </c>
      <c r="B14" s="23">
        <v>610</v>
      </c>
      <c r="C14" s="75" t="s">
        <v>55</v>
      </c>
      <c r="D14" s="58">
        <v>1.4583333333333332E-2</v>
      </c>
      <c r="E14" s="58">
        <v>1.7361111111111112E-2</v>
      </c>
      <c r="F14" s="69">
        <f>E$12-E14</f>
        <v>8.333333333333335E-3</v>
      </c>
      <c r="G14" s="28">
        <v>0.19787037037037036</v>
      </c>
      <c r="H14" s="71">
        <v>3</v>
      </c>
      <c r="I14" s="28">
        <f t="shared" si="0"/>
        <v>0.18050925925925926</v>
      </c>
      <c r="J14" s="23">
        <v>3</v>
      </c>
      <c r="K14" s="23">
        <v>3</v>
      </c>
      <c r="L14" s="20">
        <f>SUM(Total!D12:K12)</f>
        <v>36</v>
      </c>
      <c r="M14" s="58">
        <v>1.8055555555555557E-2</v>
      </c>
      <c r="N14" s="46" t="s">
        <v>66</v>
      </c>
      <c r="O14" s="51"/>
    </row>
    <row r="15" spans="1:15" s="18" customFormat="1" ht="13.9" x14ac:dyDescent="0.4">
      <c r="A15" s="75" t="s">
        <v>59</v>
      </c>
      <c r="B15" s="23">
        <v>57</v>
      </c>
      <c r="C15" s="75" t="s">
        <v>60</v>
      </c>
      <c r="D15" s="58">
        <v>2.2222222222222223E-2</v>
      </c>
      <c r="E15" s="58">
        <v>2.5694444444444447E-2</v>
      </c>
      <c r="F15" s="69">
        <f>E$12-E15</f>
        <v>0</v>
      </c>
      <c r="G15" s="70"/>
      <c r="H15" s="71"/>
      <c r="I15" s="70"/>
      <c r="J15" s="23"/>
      <c r="K15" s="23">
        <v>6</v>
      </c>
      <c r="L15" s="20">
        <f>SUM(Total!D13:K13)</f>
        <v>46</v>
      </c>
      <c r="M15" s="58">
        <v>2.5694444444444447E-2</v>
      </c>
      <c r="N15" s="46"/>
      <c r="O15" s="51"/>
    </row>
    <row r="16" spans="1:15" s="18" customFormat="1" ht="13.9" x14ac:dyDescent="0.4">
      <c r="A16" s="26"/>
      <c r="B16" s="27"/>
      <c r="C16" s="26"/>
      <c r="D16" s="33"/>
      <c r="E16" s="33"/>
      <c r="F16" s="33"/>
      <c r="G16" s="34"/>
      <c r="H16" s="27"/>
      <c r="I16" s="34"/>
      <c r="J16" s="26"/>
      <c r="K16" s="27"/>
      <c r="L16" s="27"/>
      <c r="M16" s="33"/>
      <c r="N16" s="35"/>
      <c r="O16" s="36"/>
    </row>
    <row r="17" spans="1:15" ht="15.4" x14ac:dyDescent="0.45">
      <c r="A17" s="2"/>
      <c r="B17" s="4"/>
      <c r="C17" s="2"/>
      <c r="D17" s="13"/>
      <c r="E17" s="13"/>
      <c r="F17" s="13"/>
      <c r="G17" s="4"/>
      <c r="H17" s="6"/>
      <c r="I17" s="2"/>
      <c r="J17" s="4"/>
      <c r="K17" s="4"/>
      <c r="L17" s="13"/>
      <c r="M17" s="13"/>
      <c r="N17" s="13"/>
    </row>
    <row r="18" spans="1:15" ht="15.4" x14ac:dyDescent="0.45">
      <c r="A18" s="3" t="s">
        <v>30</v>
      </c>
      <c r="B18" s="2"/>
      <c r="C18" s="2"/>
      <c r="D18" s="13"/>
      <c r="E18" s="13"/>
      <c r="F18" s="4"/>
      <c r="G18" s="4"/>
      <c r="H18" s="6"/>
      <c r="I18" s="2"/>
      <c r="J18" s="4"/>
      <c r="K18" s="4"/>
      <c r="L18" s="4"/>
      <c r="M18" s="13"/>
      <c r="N18" s="4"/>
    </row>
    <row r="19" spans="1:15" s="66" customFormat="1" ht="55.5" x14ac:dyDescent="0.35">
      <c r="A19" s="82" t="s">
        <v>7</v>
      </c>
      <c r="B19" s="83" t="s">
        <v>8</v>
      </c>
      <c r="C19" s="82" t="s">
        <v>9</v>
      </c>
      <c r="D19" s="83" t="s">
        <v>61</v>
      </c>
      <c r="E19" s="83" t="s">
        <v>58</v>
      </c>
      <c r="F19" s="68" t="s">
        <v>57</v>
      </c>
      <c r="G19" s="84" t="s">
        <v>56</v>
      </c>
      <c r="H19" s="83" t="s">
        <v>10</v>
      </c>
      <c r="I19" s="84" t="s">
        <v>11</v>
      </c>
      <c r="J19" s="83" t="s">
        <v>12</v>
      </c>
      <c r="K19" s="83" t="s">
        <v>13</v>
      </c>
      <c r="L19" s="83" t="s">
        <v>14</v>
      </c>
      <c r="M19" s="83" t="s">
        <v>15</v>
      </c>
      <c r="N19" s="85" t="s">
        <v>16</v>
      </c>
      <c r="O19" s="83" t="s">
        <v>17</v>
      </c>
    </row>
    <row r="20" spans="1:15" s="18" customFormat="1" ht="13.9" x14ac:dyDescent="0.4">
      <c r="A20" s="76" t="s">
        <v>35</v>
      </c>
      <c r="B20" s="57" t="s">
        <v>36</v>
      </c>
      <c r="C20" s="56" t="s">
        <v>37</v>
      </c>
      <c r="D20" s="74">
        <v>0</v>
      </c>
      <c r="E20" s="74">
        <v>0</v>
      </c>
      <c r="F20" s="69">
        <f>E$23-E20</f>
        <v>1.3194444444444444E-2</v>
      </c>
      <c r="G20" s="73"/>
      <c r="H20" s="88"/>
      <c r="I20" s="28"/>
      <c r="J20" s="23"/>
      <c r="K20" s="21">
        <v>6</v>
      </c>
      <c r="L20" s="20">
        <f>SUM(Total!D19:K19)</f>
        <v>48</v>
      </c>
      <c r="M20" s="74">
        <v>0</v>
      </c>
      <c r="N20" s="30"/>
      <c r="O20" s="32"/>
    </row>
    <row r="21" spans="1:15" s="18" customFormat="1" ht="13.9" x14ac:dyDescent="0.4">
      <c r="A21" s="77" t="s">
        <v>40</v>
      </c>
      <c r="B21" s="21">
        <v>1925</v>
      </c>
      <c r="C21" s="22" t="s">
        <v>39</v>
      </c>
      <c r="D21" s="74">
        <v>3.472222222222222E-3</v>
      </c>
      <c r="E21" s="74">
        <v>1.0416666666666666E-2</v>
      </c>
      <c r="F21" s="69">
        <f t="shared" ref="F21:F24" si="1">E$23-E21</f>
        <v>2.7777777777777783E-3</v>
      </c>
      <c r="G21" s="73"/>
      <c r="H21" s="89"/>
      <c r="I21" s="28"/>
      <c r="J21" s="21"/>
      <c r="K21" s="21">
        <v>6</v>
      </c>
      <c r="L21" s="20">
        <f>SUM(Total!D20:K20)</f>
        <v>48</v>
      </c>
      <c r="M21" s="74">
        <v>1.0416666666666666E-2</v>
      </c>
      <c r="N21" s="30"/>
      <c r="O21" s="31"/>
    </row>
    <row r="22" spans="1:15" s="18" customFormat="1" ht="13.9" x14ac:dyDescent="0.4">
      <c r="A22" s="76" t="s">
        <v>38</v>
      </c>
      <c r="B22" s="57">
        <v>4655</v>
      </c>
      <c r="C22" s="56" t="s">
        <v>33</v>
      </c>
      <c r="D22" s="74">
        <v>5.5555555555555558E-3</v>
      </c>
      <c r="E22" s="74">
        <v>1.2499999999999999E-2</v>
      </c>
      <c r="F22" s="69">
        <f t="shared" si="1"/>
        <v>6.9444444444444545E-4</v>
      </c>
      <c r="G22" s="73">
        <v>0.1849537037037037</v>
      </c>
      <c r="H22" s="90">
        <v>2</v>
      </c>
      <c r="I22" s="73">
        <f>G22-E22</f>
        <v>0.17245370370370369</v>
      </c>
      <c r="J22" s="21">
        <v>1</v>
      </c>
      <c r="K22" s="21">
        <v>1</v>
      </c>
      <c r="L22" s="20">
        <f>SUM(Total!D21:K21)</f>
        <v>11</v>
      </c>
      <c r="M22" s="74">
        <v>1.1805555555555555E-2</v>
      </c>
      <c r="N22" s="46" t="s">
        <v>65</v>
      </c>
      <c r="O22" s="51"/>
    </row>
    <row r="23" spans="1:15" s="18" customFormat="1" ht="13.9" x14ac:dyDescent="0.4">
      <c r="A23" s="76" t="s">
        <v>18</v>
      </c>
      <c r="B23" s="57">
        <v>2939</v>
      </c>
      <c r="C23" s="56" t="s">
        <v>19</v>
      </c>
      <c r="D23" s="74">
        <v>4.1666666666666666E-3</v>
      </c>
      <c r="E23" s="74">
        <v>1.3194444444444444E-2</v>
      </c>
      <c r="F23" s="86">
        <v>0</v>
      </c>
      <c r="G23" s="87">
        <v>0.19149305555555554</v>
      </c>
      <c r="H23" s="90">
        <v>3</v>
      </c>
      <c r="I23" s="73">
        <f t="shared" ref="I23:I24" si="2">G23-E23</f>
        <v>0.17829861111111109</v>
      </c>
      <c r="J23" s="21">
        <v>3</v>
      </c>
      <c r="K23" s="21">
        <v>3</v>
      </c>
      <c r="L23" s="20">
        <f>SUM(Total!D22:K22)</f>
        <v>42</v>
      </c>
      <c r="M23" s="74">
        <v>1.3888888888888888E-2</v>
      </c>
      <c r="N23" s="30" t="s">
        <v>66</v>
      </c>
      <c r="O23" s="51"/>
    </row>
    <row r="24" spans="1:15" s="18" customFormat="1" ht="13.9" x14ac:dyDescent="0.4">
      <c r="A24" s="75" t="s">
        <v>45</v>
      </c>
      <c r="B24" s="23">
        <v>7821</v>
      </c>
      <c r="C24" s="75" t="s">
        <v>46</v>
      </c>
      <c r="D24" s="74">
        <v>0</v>
      </c>
      <c r="E24" s="74">
        <v>0</v>
      </c>
      <c r="F24" s="69">
        <f t="shared" si="1"/>
        <v>1.3194444444444444E-2</v>
      </c>
      <c r="G24" s="73">
        <v>0.17484953703703701</v>
      </c>
      <c r="H24" s="90">
        <v>1</v>
      </c>
      <c r="I24" s="73">
        <f t="shared" si="2"/>
        <v>0.17484953703703701</v>
      </c>
      <c r="J24" s="21">
        <v>2</v>
      </c>
      <c r="K24" s="21">
        <v>2</v>
      </c>
      <c r="L24" s="20">
        <f>SUM(Total!D23:K23)</f>
        <v>12</v>
      </c>
      <c r="M24" s="74">
        <v>0</v>
      </c>
      <c r="N24" s="46"/>
      <c r="O24" s="32"/>
    </row>
    <row r="25" spans="1:15" s="18" customFormat="1" ht="13.9" x14ac:dyDescent="0.4">
      <c r="A25" s="75"/>
      <c r="B25" s="23"/>
      <c r="C25" s="75"/>
      <c r="D25" s="80"/>
      <c r="E25" s="78"/>
      <c r="F25" s="73"/>
      <c r="G25" s="23"/>
      <c r="H25" s="90"/>
      <c r="I25" s="23"/>
      <c r="J25" s="23"/>
      <c r="K25" s="20"/>
      <c r="L25" s="20"/>
      <c r="M25" s="78"/>
      <c r="N25" s="46"/>
      <c r="O25" s="32"/>
    </row>
    <row r="26" spans="1:15" s="18" customFormat="1" ht="13.9" x14ac:dyDescent="0.4">
      <c r="A26" s="75"/>
      <c r="B26" s="23"/>
      <c r="C26" s="75"/>
      <c r="D26" s="80"/>
      <c r="E26" s="79"/>
      <c r="F26" s="73"/>
      <c r="G26" s="23"/>
      <c r="H26" s="91"/>
      <c r="I26" s="23"/>
      <c r="J26" s="23"/>
      <c r="K26" s="81"/>
      <c r="L26" s="81"/>
      <c r="M26" s="80"/>
      <c r="N26" s="46"/>
      <c r="O26" s="32"/>
    </row>
    <row r="27" spans="1:15" s="18" customFormat="1" ht="13.9" x14ac:dyDescent="0.4">
      <c r="A27" s="75"/>
      <c r="B27" s="23"/>
      <c r="C27" s="75"/>
      <c r="D27" s="80"/>
      <c r="E27" s="79"/>
      <c r="F27" s="73"/>
      <c r="G27" s="23"/>
      <c r="H27" s="91"/>
      <c r="I27" s="23"/>
      <c r="J27" s="23"/>
      <c r="K27" s="81"/>
      <c r="L27" s="81"/>
      <c r="M27" s="80"/>
      <c r="N27" s="46"/>
      <c r="O27" s="32"/>
    </row>
    <row r="28" spans="1:15" s="18" customFormat="1" ht="13.9" x14ac:dyDescent="0.4">
      <c r="A28" s="26"/>
      <c r="B28" s="27"/>
      <c r="C28" s="26"/>
      <c r="D28" s="33"/>
      <c r="E28" s="33"/>
      <c r="F28" s="34"/>
      <c r="G28" s="27"/>
      <c r="H28" s="34"/>
      <c r="I28" s="26"/>
      <c r="J28" s="27"/>
      <c r="K28" s="27"/>
      <c r="L28" s="27"/>
      <c r="M28" s="33"/>
      <c r="N28" s="35"/>
      <c r="O28" s="36"/>
    </row>
  </sheetData>
  <pageMargins left="0.75" right="0.75" top="0.54" bottom="0.63" header="0.5" footer="0.34"/>
  <pageSetup paperSize="9" scale="70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9"/>
  <sheetViews>
    <sheetView tabSelected="1" workbookViewId="0">
      <selection activeCell="N19" sqref="N19:N23"/>
    </sheetView>
  </sheetViews>
  <sheetFormatPr defaultRowHeight="12.75" x14ac:dyDescent="0.35"/>
  <cols>
    <col min="1" max="1" width="22" customWidth="1"/>
    <col min="2" max="2" width="9" style="5" customWidth="1"/>
    <col min="3" max="3" width="16" customWidth="1"/>
    <col min="4" max="7" width="9" style="5" customWidth="1"/>
    <col min="12" max="15" width="9" style="5" customWidth="1"/>
  </cols>
  <sheetData>
    <row r="1" spans="1:15" ht="13.15" x14ac:dyDescent="0.4">
      <c r="A1" s="1"/>
      <c r="B1" s="11"/>
    </row>
    <row r="2" spans="1:15" ht="15" x14ac:dyDescent="0.4">
      <c r="A2" s="3" t="s">
        <v>29</v>
      </c>
      <c r="B2" s="12"/>
      <c r="L2" s="11"/>
      <c r="M2" s="11"/>
      <c r="N2" s="11"/>
    </row>
    <row r="3" spans="1:15" ht="15" x14ac:dyDescent="0.4">
      <c r="A3" s="3" t="str">
        <f>'Race 1'!B2</f>
        <v>Autumn 2023-24</v>
      </c>
      <c r="B3" s="11"/>
      <c r="L3" s="11"/>
      <c r="M3" s="11"/>
      <c r="N3" s="11"/>
    </row>
    <row r="4" spans="1:15" ht="13.15" x14ac:dyDescent="0.4">
      <c r="A4" s="1"/>
      <c r="B4" s="11"/>
    </row>
    <row r="5" spans="1:15" ht="13.15" x14ac:dyDescent="0.4">
      <c r="A5" s="1"/>
      <c r="B5" s="11"/>
      <c r="C5" s="1"/>
      <c r="D5" s="11"/>
      <c r="E5" s="11"/>
      <c r="F5" s="11"/>
      <c r="G5" s="11"/>
      <c r="H5" s="1"/>
      <c r="I5" s="1"/>
      <c r="J5" s="1"/>
      <c r="K5" s="1"/>
      <c r="L5" s="11"/>
      <c r="M5" s="11"/>
      <c r="N5" s="11"/>
      <c r="O5" s="11"/>
    </row>
    <row r="6" spans="1:15" ht="15" x14ac:dyDescent="0.4">
      <c r="A6" s="3" t="s">
        <v>6</v>
      </c>
      <c r="B6" s="11"/>
      <c r="D6" s="11"/>
      <c r="E6" s="11"/>
      <c r="F6" s="11"/>
      <c r="G6" s="11"/>
      <c r="H6" s="1"/>
      <c r="I6" s="1"/>
      <c r="J6" s="1"/>
      <c r="K6" s="1"/>
      <c r="L6" s="11"/>
      <c r="M6" s="11"/>
      <c r="N6" s="11"/>
      <c r="O6" s="11"/>
    </row>
    <row r="7" spans="1:15" s="25" customFormat="1" ht="41.65" x14ac:dyDescent="0.4">
      <c r="A7" s="24" t="s">
        <v>7</v>
      </c>
      <c r="B7" s="17" t="s">
        <v>8</v>
      </c>
      <c r="C7" s="24" t="s">
        <v>9</v>
      </c>
      <c r="D7" s="17" t="s">
        <v>20</v>
      </c>
      <c r="E7" s="17" t="s">
        <v>21</v>
      </c>
      <c r="F7" s="17" t="s">
        <v>22</v>
      </c>
      <c r="G7" s="17" t="s">
        <v>23</v>
      </c>
      <c r="H7" s="17" t="s">
        <v>24</v>
      </c>
      <c r="I7" s="17" t="s">
        <v>44</v>
      </c>
      <c r="J7" s="17" t="s">
        <v>51</v>
      </c>
      <c r="K7" s="17" t="s">
        <v>52</v>
      </c>
      <c r="L7" s="17" t="s">
        <v>25</v>
      </c>
      <c r="M7" s="17" t="s">
        <v>28</v>
      </c>
      <c r="N7" s="17" t="s">
        <v>26</v>
      </c>
      <c r="O7" s="17" t="s">
        <v>27</v>
      </c>
    </row>
    <row r="8" spans="1:15" s="66" customFormat="1" ht="13.9" x14ac:dyDescent="0.35">
      <c r="A8" s="59" t="str">
        <f>'Race 1'!A10</f>
        <v>Still Festering</v>
      </c>
      <c r="B8" s="72" t="str">
        <f>'Race 1'!B10</f>
        <v>M106</v>
      </c>
      <c r="C8" s="59" t="str">
        <f>'Race 1'!C10</f>
        <v>P. O'Brien et. al</v>
      </c>
      <c r="D8" s="62">
        <f>'Race 1'!K10</f>
        <v>2</v>
      </c>
      <c r="E8" s="62">
        <f>'Race 2'!K10</f>
        <v>2</v>
      </c>
      <c r="F8" s="62">
        <f>'Race 3'!K10</f>
        <v>2</v>
      </c>
      <c r="G8" s="62">
        <f>'Race 4'!K10</f>
        <v>6</v>
      </c>
      <c r="H8" s="62">
        <f>'Race 5'!K10</f>
        <v>2</v>
      </c>
      <c r="I8" s="62">
        <f>'Race 6'!K10</f>
        <v>1</v>
      </c>
      <c r="J8" s="62">
        <f>'Race 7'!K10</f>
        <v>1</v>
      </c>
      <c r="K8" s="62">
        <f>'Race 8'!K10</f>
        <v>2</v>
      </c>
      <c r="L8" s="62">
        <f t="shared" ref="L8:L13" si="0">SUM(D8:K8)</f>
        <v>18</v>
      </c>
      <c r="M8" s="62">
        <v>6</v>
      </c>
      <c r="N8" s="65">
        <f>L8-M8</f>
        <v>12</v>
      </c>
      <c r="O8" s="65">
        <v>1</v>
      </c>
    </row>
    <row r="9" spans="1:15" s="61" customFormat="1" ht="27.75" x14ac:dyDescent="0.35">
      <c r="A9" s="59" t="str">
        <f>'Race 1'!A11</f>
        <v>League of Extraordinary Gentlemen</v>
      </c>
      <c r="B9" s="72" t="str">
        <f>'Race 1'!B11</f>
        <v>R51</v>
      </c>
      <c r="C9" s="59" t="str">
        <f>'Race 1'!C11</f>
        <v>B. Wilson</v>
      </c>
      <c r="D9" s="62">
        <f>'Race 1'!K11</f>
        <v>1</v>
      </c>
      <c r="E9" s="62">
        <f>'Race 2'!K11</f>
        <v>1</v>
      </c>
      <c r="F9" s="62">
        <f>'Race 3'!K11</f>
        <v>1</v>
      </c>
      <c r="G9" s="62">
        <f>'Race 4'!K11</f>
        <v>6</v>
      </c>
      <c r="H9" s="62">
        <f>'Race 5'!K11</f>
        <v>1</v>
      </c>
      <c r="I9" s="62">
        <f>'Race 6'!K11</f>
        <v>6</v>
      </c>
      <c r="J9" s="62">
        <f>'Race 7'!K11</f>
        <v>2</v>
      </c>
      <c r="K9" s="62">
        <f>'Race 8'!K11</f>
        <v>1</v>
      </c>
      <c r="L9" s="62">
        <f t="shared" si="0"/>
        <v>19</v>
      </c>
      <c r="M9" s="62">
        <v>6</v>
      </c>
      <c r="N9" s="65">
        <f t="shared" ref="N9:N13" si="1">L9-M9</f>
        <v>13</v>
      </c>
      <c r="O9" s="60">
        <v>2</v>
      </c>
    </row>
    <row r="10" spans="1:15" s="18" customFormat="1" ht="13.9" x14ac:dyDescent="0.4">
      <c r="A10" s="59" t="str">
        <f>'Race 1'!A12</f>
        <v>Pacific Express</v>
      </c>
      <c r="B10" s="72">
        <f>'Race 1'!B12</f>
        <v>5653</v>
      </c>
      <c r="C10" s="59" t="str">
        <f>'Race 1'!C12</f>
        <v>S. Glassock</v>
      </c>
      <c r="D10" s="62">
        <f>'Race 1'!K12</f>
        <v>6</v>
      </c>
      <c r="E10" s="62">
        <f>'Race 2'!K12</f>
        <v>6</v>
      </c>
      <c r="F10" s="62">
        <f>'Race 3'!K12</f>
        <v>6</v>
      </c>
      <c r="G10" s="62">
        <f>'Race 4'!K12</f>
        <v>6</v>
      </c>
      <c r="H10" s="62">
        <f>'Race 5'!K12</f>
        <v>6</v>
      </c>
      <c r="I10" s="62">
        <f>'Race 6'!K12</f>
        <v>6</v>
      </c>
      <c r="J10" s="62">
        <f>'Race 7'!K12</f>
        <v>6</v>
      </c>
      <c r="K10" s="62">
        <f>'Race 8'!K12</f>
        <v>6</v>
      </c>
      <c r="L10" s="62">
        <f t="shared" si="0"/>
        <v>48</v>
      </c>
      <c r="M10" s="62">
        <v>6</v>
      </c>
      <c r="N10" s="65">
        <f t="shared" si="1"/>
        <v>42</v>
      </c>
      <c r="O10" s="48"/>
    </row>
    <row r="11" spans="1:15" s="18" customFormat="1" ht="13.9" x14ac:dyDescent="0.4">
      <c r="A11" s="59" t="str">
        <f>'Race 1'!A13</f>
        <v>One</v>
      </c>
      <c r="B11" s="72">
        <f>'Race 1'!B13</f>
        <v>0</v>
      </c>
      <c r="C11" s="59" t="str">
        <f>'Race 1'!C13</f>
        <v>D. James</v>
      </c>
      <c r="D11" s="62">
        <f>'Race 1'!K13</f>
        <v>6</v>
      </c>
      <c r="E11" s="62">
        <f>'Race 2'!K13</f>
        <v>6</v>
      </c>
      <c r="F11" s="62">
        <f>'Race 3'!K13</f>
        <v>6</v>
      </c>
      <c r="G11" s="62">
        <f>'Race 4'!K13</f>
        <v>6</v>
      </c>
      <c r="H11" s="62">
        <f>'Race 5'!K13</f>
        <v>6</v>
      </c>
      <c r="I11" s="62">
        <f>'Race 6'!K13</f>
        <v>6</v>
      </c>
      <c r="J11" s="62">
        <f>'Race 7'!K13</f>
        <v>6</v>
      </c>
      <c r="K11" s="62">
        <f>'Race 8'!K13</f>
        <v>6</v>
      </c>
      <c r="L11" s="62">
        <f t="shared" si="0"/>
        <v>48</v>
      </c>
      <c r="M11" s="62">
        <v>6</v>
      </c>
      <c r="N11" s="65">
        <f t="shared" si="1"/>
        <v>42</v>
      </c>
      <c r="O11" s="48"/>
    </row>
    <row r="12" spans="1:15" s="18" customFormat="1" ht="13.9" x14ac:dyDescent="0.4">
      <c r="A12" s="59" t="str">
        <f>'Race 1'!A14</f>
        <v>Hot Stuff</v>
      </c>
      <c r="B12" s="72">
        <f>'Race 1'!B14</f>
        <v>610</v>
      </c>
      <c r="C12" s="59" t="str">
        <f>'Race 1'!C14</f>
        <v>J. Shepardson</v>
      </c>
      <c r="D12" s="62">
        <f>'Race 1'!K14</f>
        <v>3</v>
      </c>
      <c r="E12" s="62">
        <f>'Race 2'!K14</f>
        <v>6</v>
      </c>
      <c r="F12" s="62">
        <f>'Race 3'!K14</f>
        <v>3</v>
      </c>
      <c r="G12" s="62">
        <f>'Race 4'!K14</f>
        <v>6</v>
      </c>
      <c r="H12" s="62">
        <f>'Race 5'!K14</f>
        <v>6</v>
      </c>
      <c r="I12" s="62">
        <f>'Race 6'!K14</f>
        <v>6</v>
      </c>
      <c r="J12" s="62">
        <f>'Race 7'!K14</f>
        <v>3</v>
      </c>
      <c r="K12" s="62">
        <f>'Race 8'!K14</f>
        <v>3</v>
      </c>
      <c r="L12" s="62">
        <f t="shared" si="0"/>
        <v>36</v>
      </c>
      <c r="M12" s="62">
        <v>6</v>
      </c>
      <c r="N12" s="65">
        <f t="shared" si="1"/>
        <v>30</v>
      </c>
      <c r="O12" s="48">
        <v>3</v>
      </c>
    </row>
    <row r="13" spans="1:15" s="18" customFormat="1" ht="13.9" x14ac:dyDescent="0.4">
      <c r="A13" s="59" t="str">
        <f>'Race 1'!A15</f>
        <v>Starlight</v>
      </c>
      <c r="B13" s="72">
        <f>'Race 1'!B15</f>
        <v>57</v>
      </c>
      <c r="C13" s="59" t="str">
        <f>'Race 1'!C15</f>
        <v>M. Rutherford</v>
      </c>
      <c r="D13" s="62">
        <f>'Race 1'!K15</f>
        <v>6</v>
      </c>
      <c r="E13" s="62">
        <f>'Race 2'!K15</f>
        <v>6</v>
      </c>
      <c r="F13" s="62">
        <f>'Race 3'!K15</f>
        <v>6</v>
      </c>
      <c r="G13" s="62">
        <f>'Race 4'!K15</f>
        <v>6</v>
      </c>
      <c r="H13" s="62">
        <f>'Race 5'!K15</f>
        <v>6</v>
      </c>
      <c r="I13" s="62">
        <f>'Race 6'!K15</f>
        <v>6</v>
      </c>
      <c r="J13" s="62">
        <f>'Race 7'!K15</f>
        <v>4</v>
      </c>
      <c r="K13" s="62">
        <f>'Race 8'!K15</f>
        <v>6</v>
      </c>
      <c r="L13" s="62">
        <f t="shared" si="0"/>
        <v>46</v>
      </c>
      <c r="M13" s="62">
        <v>6</v>
      </c>
      <c r="N13" s="65">
        <f t="shared" si="1"/>
        <v>40</v>
      </c>
      <c r="O13" s="48">
        <v>4</v>
      </c>
    </row>
    <row r="14" spans="1:15" s="18" customFormat="1" ht="13.9" x14ac:dyDescent="0.4">
      <c r="A14" s="59"/>
      <c r="B14" s="72"/>
      <c r="C14" s="59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5"/>
      <c r="O14" s="48"/>
    </row>
    <row r="15" spans="1:15" s="18" customFormat="1" ht="13.9" x14ac:dyDescent="0.4">
      <c r="A15" s="26"/>
      <c r="B15" s="27"/>
      <c r="C15" s="26"/>
      <c r="D15" s="27"/>
      <c r="E15" s="27"/>
      <c r="F15" s="20"/>
      <c r="G15" s="27"/>
      <c r="H15" s="27"/>
      <c r="I15" s="27"/>
      <c r="J15" s="27"/>
      <c r="K15" s="27"/>
      <c r="L15" s="27"/>
      <c r="M15" s="27"/>
      <c r="N15" s="49"/>
      <c r="O15" s="49"/>
    </row>
    <row r="16" spans="1:15" ht="15.4" x14ac:dyDescent="0.45">
      <c r="A16" s="14"/>
      <c r="B16" s="15"/>
      <c r="C16" s="14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50"/>
      <c r="O16" s="50"/>
    </row>
    <row r="17" spans="1:15" ht="15.4" x14ac:dyDescent="0.45">
      <c r="A17" s="3" t="s">
        <v>30</v>
      </c>
      <c r="B17" s="4"/>
      <c r="C17" s="2"/>
      <c r="D17" s="8"/>
      <c r="E17" s="6"/>
      <c r="F17" s="4"/>
      <c r="G17" s="6"/>
      <c r="H17" s="2"/>
      <c r="I17" s="2"/>
      <c r="J17" s="2"/>
      <c r="K17" s="2"/>
      <c r="L17" s="4"/>
      <c r="M17" s="13"/>
      <c r="N17" s="4"/>
    </row>
    <row r="18" spans="1:15" s="25" customFormat="1" ht="41.65" x14ac:dyDescent="0.4">
      <c r="A18" s="24" t="s">
        <v>7</v>
      </c>
      <c r="B18" s="17" t="s">
        <v>8</v>
      </c>
      <c r="C18" s="24" t="s">
        <v>9</v>
      </c>
      <c r="D18" s="17" t="s">
        <v>20</v>
      </c>
      <c r="E18" s="17" t="s">
        <v>21</v>
      </c>
      <c r="F18" s="17" t="s">
        <v>22</v>
      </c>
      <c r="G18" s="17" t="s">
        <v>23</v>
      </c>
      <c r="H18" s="17" t="s">
        <v>24</v>
      </c>
      <c r="I18" s="17" t="s">
        <v>44</v>
      </c>
      <c r="J18" s="17" t="s">
        <v>51</v>
      </c>
      <c r="K18" s="17" t="s">
        <v>52</v>
      </c>
      <c r="L18" s="17" t="s">
        <v>25</v>
      </c>
      <c r="M18" s="17" t="s">
        <v>28</v>
      </c>
      <c r="N18" s="17" t="s">
        <v>26</v>
      </c>
      <c r="O18" s="17" t="s">
        <v>27</v>
      </c>
    </row>
    <row r="19" spans="1:15" s="18" customFormat="1" ht="13.9" x14ac:dyDescent="0.4">
      <c r="A19" s="19" t="str">
        <f>'Race 1'!A20</f>
        <v>Blur</v>
      </c>
      <c r="B19" s="20" t="str">
        <f>'Race 1'!B20</f>
        <v>G301</v>
      </c>
      <c r="C19" s="19" t="str">
        <f>'Race 1'!C20</f>
        <v>G. Levis</v>
      </c>
      <c r="D19" s="20">
        <f>'Race 1'!K20</f>
        <v>6</v>
      </c>
      <c r="E19" s="20">
        <f>'Race 2'!K20</f>
        <v>6</v>
      </c>
      <c r="F19" s="20">
        <f>'Race 3'!K20</f>
        <v>6</v>
      </c>
      <c r="G19" s="20">
        <f>'Race 4'!K20</f>
        <v>6</v>
      </c>
      <c r="H19" s="20">
        <f>'Race 5'!K20</f>
        <v>6</v>
      </c>
      <c r="I19" s="20">
        <f>'Race 6'!K20</f>
        <v>6</v>
      </c>
      <c r="J19" s="20">
        <f>'Race 7'!K20</f>
        <v>6</v>
      </c>
      <c r="K19" s="20">
        <f>'Race 8'!K20</f>
        <v>6</v>
      </c>
      <c r="L19" s="20">
        <f>SUM(D19:K19)</f>
        <v>48</v>
      </c>
      <c r="M19" s="20">
        <v>6</v>
      </c>
      <c r="N19" s="47">
        <f>L19-M19</f>
        <v>42</v>
      </c>
      <c r="O19" s="48"/>
    </row>
    <row r="20" spans="1:15" s="18" customFormat="1" ht="13.9" x14ac:dyDescent="0.4">
      <c r="A20" s="19" t="str">
        <f>'Race 1'!A21</f>
        <v>Farrago</v>
      </c>
      <c r="B20" s="20">
        <f>'Race 1'!B21</f>
        <v>1925</v>
      </c>
      <c r="C20" s="19" t="str">
        <f>'Race 1'!C21</f>
        <v>B. Heaton</v>
      </c>
      <c r="D20" s="20">
        <f>'Race 1'!K21</f>
        <v>6</v>
      </c>
      <c r="E20" s="20">
        <f>'Race 2'!K21</f>
        <v>6</v>
      </c>
      <c r="F20" s="20">
        <f>'Race 3'!K21</f>
        <v>6</v>
      </c>
      <c r="G20" s="20">
        <f>'Race 4'!K21</f>
        <v>6</v>
      </c>
      <c r="H20" s="20">
        <f>'Race 5'!K21</f>
        <v>6</v>
      </c>
      <c r="I20" s="20">
        <f>'Race 6'!K21</f>
        <v>6</v>
      </c>
      <c r="J20" s="20">
        <f>'Race 7'!K21</f>
        <v>6</v>
      </c>
      <c r="K20" s="20">
        <f>'Race 8'!K21</f>
        <v>6</v>
      </c>
      <c r="L20" s="20">
        <f>SUM(D20:K20)</f>
        <v>48</v>
      </c>
      <c r="M20" s="20">
        <v>6</v>
      </c>
      <c r="N20" s="47">
        <f t="shared" ref="N20:N23" si="2">L20-M20</f>
        <v>42</v>
      </c>
      <c r="O20" s="48"/>
    </row>
    <row r="21" spans="1:15" s="18" customFormat="1" ht="13.9" x14ac:dyDescent="0.4">
      <c r="A21" s="19" t="str">
        <f>'Race 1'!A22</f>
        <v>Xena Warrior Princess</v>
      </c>
      <c r="B21" s="20">
        <f>'Race 1'!B22</f>
        <v>4655</v>
      </c>
      <c r="C21" s="19" t="str">
        <f>'Race 1'!C22</f>
        <v>C. Howe</v>
      </c>
      <c r="D21" s="20">
        <f>'Race 1'!K22</f>
        <v>2</v>
      </c>
      <c r="E21" s="20">
        <f>'Race 2'!K22</f>
        <v>1</v>
      </c>
      <c r="F21" s="20">
        <f>'Race 3'!K22</f>
        <v>1</v>
      </c>
      <c r="G21" s="20">
        <f>'Race 4'!K22</f>
        <v>1</v>
      </c>
      <c r="H21" s="20">
        <f>'Race 5'!K22</f>
        <v>1</v>
      </c>
      <c r="I21" s="20">
        <f>'Race 6'!K22</f>
        <v>2</v>
      </c>
      <c r="J21" s="20">
        <f>'Race 7'!K22</f>
        <v>2</v>
      </c>
      <c r="K21" s="20">
        <f>'Race 8'!K22</f>
        <v>1</v>
      </c>
      <c r="L21" s="20">
        <f>SUM(D21:K21)</f>
        <v>11</v>
      </c>
      <c r="M21" s="20">
        <v>2</v>
      </c>
      <c r="N21" s="47">
        <f t="shared" si="2"/>
        <v>9</v>
      </c>
      <c r="O21" s="48">
        <v>1</v>
      </c>
    </row>
    <row r="22" spans="1:15" s="18" customFormat="1" ht="13.9" x14ac:dyDescent="0.4">
      <c r="A22" s="19" t="str">
        <f>'Race 1'!A23</f>
        <v>Firefly</v>
      </c>
      <c r="B22" s="20">
        <f>'Race 1'!B23</f>
        <v>2939</v>
      </c>
      <c r="C22" s="19" t="str">
        <f>'Race 1'!C23</f>
        <v>B. Wilson</v>
      </c>
      <c r="D22" s="20">
        <f>'Race 1'!K23</f>
        <v>3</v>
      </c>
      <c r="E22" s="20">
        <f>'Race 2'!K23</f>
        <v>6</v>
      </c>
      <c r="F22" s="20">
        <f>'Race 3'!K23</f>
        <v>6</v>
      </c>
      <c r="G22" s="20">
        <f>'Race 4'!K23</f>
        <v>6</v>
      </c>
      <c r="H22" s="20">
        <f>'Race 5'!K23</f>
        <v>6</v>
      </c>
      <c r="I22" s="20">
        <f>'Race 6'!K23</f>
        <v>6</v>
      </c>
      <c r="J22" s="20">
        <f>'Race 7'!K23</f>
        <v>6</v>
      </c>
      <c r="K22" s="20">
        <f>'Race 8'!K23</f>
        <v>3</v>
      </c>
      <c r="L22" s="20">
        <f>SUM(D22:K22)</f>
        <v>42</v>
      </c>
      <c r="M22" s="20">
        <v>6</v>
      </c>
      <c r="N22" s="47">
        <f t="shared" si="2"/>
        <v>36</v>
      </c>
      <c r="O22" s="48">
        <v>3</v>
      </c>
    </row>
    <row r="23" spans="1:15" s="18" customFormat="1" ht="13.9" x14ac:dyDescent="0.4">
      <c r="A23" s="19" t="str">
        <f>'Race 1'!A24</f>
        <v>The Duchess</v>
      </c>
      <c r="B23" s="20">
        <f>'Race 1'!B24</f>
        <v>7821</v>
      </c>
      <c r="C23" s="19" t="str">
        <f>'Race 1'!C24</f>
        <v>G. Pollock</v>
      </c>
      <c r="D23" s="20">
        <f>'Race 1'!K24</f>
        <v>1</v>
      </c>
      <c r="E23" s="20">
        <f>'Race 2'!K24</f>
        <v>2</v>
      </c>
      <c r="F23" s="20">
        <f>'Race 3'!K24</f>
        <v>2</v>
      </c>
      <c r="G23" s="20">
        <f>'Race 4'!K24</f>
        <v>1</v>
      </c>
      <c r="H23" s="20">
        <f>'Race 5'!K24</f>
        <v>2</v>
      </c>
      <c r="I23" s="20">
        <f>'Race 6'!K24</f>
        <v>1</v>
      </c>
      <c r="J23" s="20">
        <f>'Race 7'!K24</f>
        <v>1</v>
      </c>
      <c r="K23" s="20">
        <f>'Race 8'!K24</f>
        <v>2</v>
      </c>
      <c r="L23" s="20">
        <f>SUM(D23:K23)</f>
        <v>12</v>
      </c>
      <c r="M23" s="20">
        <v>2</v>
      </c>
      <c r="N23" s="47">
        <f t="shared" si="2"/>
        <v>10</v>
      </c>
      <c r="O23" s="48">
        <v>2</v>
      </c>
    </row>
    <row r="24" spans="1:15" s="18" customFormat="1" ht="13.9" x14ac:dyDescent="0.4">
      <c r="A24" s="19"/>
      <c r="B24" s="19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47"/>
      <c r="O24" s="48"/>
    </row>
    <row r="25" spans="1:15" s="18" customFormat="1" ht="13.9" x14ac:dyDescent="0.4">
      <c r="A25" s="19"/>
      <c r="B25" s="19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47"/>
      <c r="O25" s="48"/>
    </row>
    <row r="26" spans="1:15" s="18" customFormat="1" ht="13.9" x14ac:dyDescent="0.4">
      <c r="A26" s="19"/>
      <c r="B26" s="19"/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47"/>
      <c r="O26" s="52"/>
    </row>
    <row r="27" spans="1:15" s="18" customFormat="1" ht="13.9" x14ac:dyDescent="0.4">
      <c r="A27" s="19"/>
      <c r="B27" s="20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47"/>
      <c r="O27" s="52"/>
    </row>
    <row r="28" spans="1:15" s="18" customFormat="1" ht="13.9" x14ac:dyDescent="0.4">
      <c r="A28" s="26"/>
      <c r="B28" s="27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49"/>
      <c r="O28" s="49"/>
    </row>
    <row r="29" spans="1:15" x14ac:dyDescent="0.35">
      <c r="H29" s="5"/>
      <c r="I29" s="5"/>
      <c r="J29" s="5"/>
      <c r="K29" s="5"/>
    </row>
  </sheetData>
  <phoneticPr fontId="0" type="noConversion"/>
  <pageMargins left="0.75" right="0.75" top="0.38" bottom="0.6" header="0.34" footer="0.32"/>
  <pageSetup paperSize="9" scale="85" orientation="landscape" horizontalDpi="4294967293" r:id="rId1"/>
  <headerFooter alignWithMargins="0">
    <oddHeader xml:space="preserve">&amp;C&amp;"Times New Roman,Bold"&amp;22Parramatta River Sailing Club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Total</vt:lpstr>
    </vt:vector>
  </TitlesOfParts>
  <Company>Reserve Bank of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Wilson</dc:creator>
  <cp:lastModifiedBy>PRSC RaceSecretary</cp:lastModifiedBy>
  <cp:lastPrinted>2024-03-23T06:05:13Z</cp:lastPrinted>
  <dcterms:created xsi:type="dcterms:W3CDTF">2001-10-28T23:42:10Z</dcterms:created>
  <dcterms:modified xsi:type="dcterms:W3CDTF">2024-03-23T06:08:53Z</dcterms:modified>
</cp:coreProperties>
</file>