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775" activeTab="4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<sst xmlns="http://schemas.openxmlformats.org/spreadsheetml/2006/main" count="440" uniqueCount="99">
  <si>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</si>
  <si>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</si>
  <si>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</si>
  <si>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</si>
  <si>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</si>
  <si>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</si>
  <si>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</si>
  <si>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</si>
  <si>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</si>
  <si>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</si>
  <si>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</si>
  <si>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</si>
  <si>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</si>
  <si>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</si>
  <si>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</si>
  <si>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</si>
  <si>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</si>
  <si>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</si>
  <si>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</si>
  <si>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</si>
  <si>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Any Excuse</t>
  </si>
  <si>
    <t>T. Ainsworth</t>
  </si>
  <si>
    <t>Firefly</t>
  </si>
  <si>
    <t>B. Wilson</t>
  </si>
  <si>
    <t>Race 1</t>
  </si>
  <si>
    <t>Race 2</t>
  </si>
  <si>
    <t>Race 3</t>
  </si>
  <si>
    <t>Race 4</t>
  </si>
  <si>
    <t>Race 5</t>
  </si>
  <si>
    <t>Race 6</t>
  </si>
  <si>
    <t>Raw Total</t>
  </si>
  <si>
    <t>Total After Discard</t>
  </si>
  <si>
    <t>Final Position</t>
  </si>
  <si>
    <t>Discard</t>
  </si>
  <si>
    <t>Series Results</t>
  </si>
  <si>
    <t>Pink Panther</t>
  </si>
  <si>
    <t>J. Stanton</t>
  </si>
  <si>
    <t>R51</t>
  </si>
  <si>
    <t>Ass. Starter:</t>
  </si>
  <si>
    <t>Stridor</t>
  </si>
  <si>
    <t>P. Kennedy</t>
  </si>
  <si>
    <t>Handicap</t>
  </si>
  <si>
    <t>Add for Div 3</t>
  </si>
  <si>
    <t>Short Course Factor</t>
  </si>
  <si>
    <t>Handicap 
(un rounded)</t>
  </si>
  <si>
    <t>A105</t>
  </si>
  <si>
    <t>A Fine Balance</t>
  </si>
  <si>
    <t>Axis of Evil</t>
  </si>
  <si>
    <t>AUS 765</t>
  </si>
  <si>
    <t>G. Dempsey</t>
  </si>
  <si>
    <t>C. Howe</t>
  </si>
  <si>
    <t>Special Adjust</t>
  </si>
  <si>
    <t>League of Extraordinary Gentlemen</t>
  </si>
  <si>
    <t>Myuna 111</t>
  </si>
  <si>
    <t>M.Trask</t>
  </si>
  <si>
    <t>Wind Falls</t>
  </si>
  <si>
    <t>S. Hume</t>
  </si>
  <si>
    <t>J. Carlile</t>
  </si>
  <si>
    <t>Blur</t>
  </si>
  <si>
    <t>G301</t>
  </si>
  <si>
    <t>G. Levis</t>
  </si>
  <si>
    <t>S. Glassock</t>
  </si>
  <si>
    <t>Xena Warrior Princess</t>
  </si>
  <si>
    <t>P. O'Brien</t>
  </si>
  <si>
    <t>Pacific Express</t>
  </si>
  <si>
    <t>Farrago</t>
  </si>
  <si>
    <t>B. Heaton</t>
  </si>
  <si>
    <t>M106</t>
  </si>
  <si>
    <t>Still Festering</t>
  </si>
  <si>
    <t>Base Handicap after Aut Ht 5</t>
  </si>
  <si>
    <t>Anne</t>
  </si>
  <si>
    <t>DNF</t>
  </si>
  <si>
    <t>Winter 2017 / 2018</t>
  </si>
  <si>
    <t>20.5.2017</t>
  </si>
  <si>
    <t>Peanuts</t>
  </si>
  <si>
    <t>Resurgent</t>
  </si>
  <si>
    <t>R. &amp; P. Widders</t>
  </si>
  <si>
    <t>Memphis</t>
  </si>
  <si>
    <t>J. Patterson</t>
  </si>
  <si>
    <t>Whisper</t>
  </si>
  <si>
    <t>?</t>
  </si>
  <si>
    <t>W. Thomson</t>
  </si>
  <si>
    <t>(Visitor)</t>
  </si>
  <si>
    <t>-1</t>
  </si>
  <si>
    <t>Snowgoose</t>
  </si>
  <si>
    <t>+1</t>
  </si>
  <si>
    <t>+3</t>
  </si>
  <si>
    <t>+2</t>
  </si>
  <si>
    <t>3/6.2017</t>
  </si>
  <si>
    <t>-2</t>
  </si>
  <si>
    <t>DNS</t>
  </si>
  <si>
    <t>SW</t>
  </si>
  <si>
    <t>(DNF) 4:16:59</t>
  </si>
  <si>
    <t>+2+1</t>
  </si>
  <si>
    <t>Pat</t>
  </si>
  <si>
    <t>-</t>
  </si>
  <si>
    <t>south</t>
  </si>
  <si>
    <t>SE (shortened)</t>
  </si>
  <si>
    <t>South (shortened at 5)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</si>
</sst>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 wrapText="1"/>
    </xf>
    <xf numFmtId="21" fontId="3" fillId="0" borderId="10" xfId="0" applyNumberFormat="1" applyFont="1" applyBorder="1" applyAlignment="1">
      <alignment horizontal="center" wrapText="1"/>
    </xf>
    <xf numFmtId="45" fontId="3" fillId="0" borderId="15" xfId="0" applyNumberFormat="1" applyFont="1" applyBorder="1" applyAlignment="1">
      <alignment horizontal="center"/>
    </xf>
    <xf numFmtId="2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5" fontId="3" fillId="1" borderId="11" xfId="0" applyNumberFormat="1" applyFont="1" applyFill="1" applyBorder="1" applyAlignment="1" quotePrefix="1">
      <alignment horizontal="center"/>
    </xf>
    <xf numFmtId="21" fontId="3" fillId="1" borderId="11" xfId="0" applyNumberFormat="1" applyFont="1" applyFill="1" applyBorder="1" applyAlignment="1" quotePrefix="1">
      <alignment horizontal="center"/>
    </xf>
    <xf numFmtId="0" fontId="3" fillId="1" borderId="12" xfId="0" applyFont="1" applyFill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45" fontId="3" fillId="1" borderId="14" xfId="0" applyNumberFormat="1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21" fontId="3" fillId="1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5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right"/>
    </xf>
    <xf numFmtId="45" fontId="3" fillId="0" borderId="0" xfId="0" applyNumberFormat="1" applyFont="1" applyAlignment="1">
      <alignment horizontal="left"/>
    </xf>
    <xf numFmtId="45" fontId="3" fillId="1" borderId="12" xfId="0" applyNumberFormat="1" applyFont="1" applyFill="1" applyBorder="1" applyAlignment="1" quotePrefix="1">
      <alignment horizontal="center"/>
    </xf>
    <xf numFmtId="45" fontId="3" fillId="0" borderId="17" xfId="0" applyNumberFormat="1" applyFont="1" applyBorder="1" applyAlignment="1">
      <alignment horizontal="center" wrapText="1"/>
    </xf>
    <xf numFmtId="9" fontId="3" fillId="0" borderId="15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45" fontId="3" fillId="0" borderId="15" xfId="0" applyNumberFormat="1" applyFont="1" applyBorder="1" applyAlignment="1" quotePrefix="1">
      <alignment horizontal="center"/>
    </xf>
    <xf numFmtId="45" fontId="3" fillId="0" borderId="15" xfId="0" applyNumberFormat="1" applyFont="1" applyBorder="1" applyAlignment="1">
      <alignment horizontal="center" wrapText="1"/>
    </xf>
    <xf numFmtId="9" fontId="3" fillId="0" borderId="15" xfId="0" applyNumberFormat="1" applyFont="1" applyBorder="1" applyAlignment="1">
      <alignment horizontal="center" wrapText="1"/>
    </xf>
    <xf numFmtId="21" fontId="3" fillId="0" borderId="15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5" fontId="3" fillId="1" borderId="11" xfId="0" applyNumberFormat="1" applyFont="1" applyFill="1" applyBorder="1" applyAlignment="1" quotePrefix="1">
      <alignment horizontal="center" wrapText="1"/>
    </xf>
    <xf numFmtId="21" fontId="3" fillId="1" borderId="11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NumberFormat="1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5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21" fontId="3" fillId="0" borderId="11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4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5" fontId="3" fillId="0" borderId="15" xfId="0" applyNumberFormat="1" applyFont="1" applyBorder="1" applyAlignment="1">
      <alignment horizontal="center" vertical="center"/>
    </xf>
    <xf numFmtId="45" fontId="3" fillId="0" borderId="18" xfId="0" applyNumberFormat="1" applyFont="1" applyBorder="1" applyAlignment="1">
      <alignment horizontal="center" vertical="center"/>
    </xf>
    <xf numFmtId="0" fontId="3" fillId="1" borderId="12" xfId="0" applyFont="1" applyFill="1" applyBorder="1" applyAlignment="1" quotePrefix="1">
      <alignment horizontal="center"/>
    </xf>
    <xf numFmtId="4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90" zoomScaleNormal="90" zoomScalePageLayoutView="0" workbookViewId="0" topLeftCell="A10">
      <selection activeCell="B7" sqref="B7"/>
    </sheetView>
  </sheetViews>
  <sheetFormatPr defaultColWidth="9.140625" defaultRowHeight="12.75"/>
  <cols>
    <col min="1" max="1" width="23.7109375" style="80" customWidth="1"/>
    <col min="2" max="2" width="11.140625" style="80" customWidth="1"/>
    <col min="3" max="3" width="16.140625" style="80" customWidth="1"/>
    <col min="4" max="6" width="14.00390625" style="83" hidden="1" customWidth="1"/>
    <col min="7" max="7" width="12.140625" style="83" hidden="1" customWidth="1"/>
    <col min="8" max="8" width="7.140625" style="83" hidden="1" customWidth="1"/>
    <col min="9" max="9" width="14.00390625" style="83" customWidth="1"/>
    <col min="10" max="10" width="12.140625" style="84" customWidth="1"/>
    <col min="11" max="11" width="14.57421875" style="85" customWidth="1"/>
    <col min="12" max="12" width="9.140625" style="80" customWidth="1"/>
    <col min="13" max="13" width="13.57421875" style="84" customWidth="1"/>
    <col min="14" max="14" width="12.00390625" style="84" customWidth="1"/>
    <col min="15" max="15" width="11.57421875" style="84" customWidth="1"/>
    <col min="16" max="16" width="11.421875" style="86" customWidth="1"/>
    <col min="17" max="17" width="12.28125" style="84" customWidth="1"/>
    <col min="18" max="18" width="17.7109375" style="80" customWidth="1"/>
    <col min="19" max="19" width="11.140625" style="80" customWidth="1"/>
    <col min="20" max="16384" width="9.140625" style="80" customWidth="1"/>
  </cols>
  <sheetData>
    <row r="1" spans="1:17" ht="15">
      <c r="A1" s="30"/>
      <c r="B1" s="30"/>
      <c r="C1" s="30"/>
      <c r="D1" s="32"/>
      <c r="E1" s="32"/>
      <c r="F1" s="32"/>
      <c r="G1" s="32"/>
      <c r="H1" s="32"/>
      <c r="I1" s="32"/>
      <c r="J1" s="34"/>
      <c r="K1" s="33"/>
      <c r="L1" s="30"/>
      <c r="M1" s="34"/>
      <c r="N1" s="34"/>
      <c r="O1" s="34"/>
      <c r="P1" s="35"/>
      <c r="Q1" s="34"/>
    </row>
    <row r="2" spans="1:17" ht="15">
      <c r="A2" s="30" t="s">
        <v>0</v>
      </c>
      <c r="B2" s="31" t="s">
        <v>72</v>
      </c>
      <c r="C2" s="30"/>
      <c r="D2" s="32"/>
      <c r="E2" s="32"/>
      <c r="F2" s="32"/>
      <c r="G2" s="32"/>
      <c r="H2" s="32"/>
      <c r="I2" s="32"/>
      <c r="J2" s="34"/>
      <c r="K2" s="33"/>
      <c r="L2" s="30"/>
      <c r="M2" s="34"/>
      <c r="N2" s="34"/>
      <c r="O2" s="34"/>
      <c r="P2" s="35"/>
      <c r="Q2" s="34"/>
    </row>
    <row r="3" spans="1:17" ht="15">
      <c r="A3" s="30" t="s">
        <v>1</v>
      </c>
      <c r="B3" s="36">
        <v>1</v>
      </c>
      <c r="C3" s="30"/>
      <c r="D3" s="32"/>
      <c r="E3" s="32"/>
      <c r="F3" s="32"/>
      <c r="G3" s="32"/>
      <c r="H3" s="32"/>
      <c r="I3" s="32"/>
      <c r="J3" s="34"/>
      <c r="K3" s="33"/>
      <c r="L3" s="30"/>
      <c r="M3" s="34"/>
      <c r="N3" s="34"/>
      <c r="O3" s="34"/>
      <c r="P3" s="35"/>
      <c r="Q3" s="34"/>
    </row>
    <row r="4" spans="1:17" ht="15">
      <c r="A4" s="30" t="s">
        <v>2</v>
      </c>
      <c r="B4" s="37" t="s">
        <v>73</v>
      </c>
      <c r="C4" s="37"/>
      <c r="D4" s="32"/>
      <c r="E4" s="32"/>
      <c r="F4" s="32"/>
      <c r="G4" s="32"/>
      <c r="H4" s="32"/>
      <c r="I4" s="32"/>
      <c r="J4" s="34"/>
      <c r="K4" s="33"/>
      <c r="L4" s="30"/>
      <c r="M4" s="34"/>
      <c r="N4" s="34"/>
      <c r="O4" s="31" t="s">
        <v>3</v>
      </c>
      <c r="P4" s="38" t="s">
        <v>70</v>
      </c>
      <c r="Q4" s="34"/>
    </row>
    <row r="5" spans="1:17" ht="15">
      <c r="A5" s="30" t="s">
        <v>4</v>
      </c>
      <c r="B5" s="36" t="s">
        <v>95</v>
      </c>
      <c r="C5" s="30"/>
      <c r="D5" s="32"/>
      <c r="E5" s="32"/>
      <c r="F5" s="32"/>
      <c r="G5" s="32"/>
      <c r="H5" s="32"/>
      <c r="I5" s="32"/>
      <c r="J5" s="34"/>
      <c r="K5" s="33"/>
      <c r="L5" s="30"/>
      <c r="M5" s="34"/>
      <c r="N5" s="34"/>
      <c r="O5" s="31" t="s">
        <v>38</v>
      </c>
      <c r="P5" s="38" t="s">
        <v>74</v>
      </c>
      <c r="Q5" s="34"/>
    </row>
    <row r="6" spans="1:17" ht="15">
      <c r="A6" s="30" t="s">
        <v>5</v>
      </c>
      <c r="B6" s="36" t="s">
        <v>95</v>
      </c>
      <c r="C6" s="30"/>
      <c r="D6" s="32"/>
      <c r="E6" s="32"/>
      <c r="F6" s="32"/>
      <c r="G6" s="32"/>
      <c r="H6" s="32"/>
      <c r="I6" s="32"/>
      <c r="J6" s="34"/>
      <c r="K6" s="33"/>
      <c r="L6" s="30"/>
      <c r="M6" s="34"/>
      <c r="N6" s="34"/>
      <c r="O6" s="34"/>
      <c r="P6" s="35"/>
      <c r="Q6" s="34"/>
    </row>
    <row r="7" spans="1:17" ht="15">
      <c r="A7" s="30"/>
      <c r="B7" s="30"/>
      <c r="C7" s="30"/>
      <c r="D7" s="32"/>
      <c r="E7" s="32"/>
      <c r="F7" s="32"/>
      <c r="G7" s="32"/>
      <c r="H7" s="32"/>
      <c r="I7" s="32"/>
      <c r="J7" s="34"/>
      <c r="K7" s="33"/>
      <c r="L7" s="30"/>
      <c r="M7" s="34"/>
      <c r="N7" s="34"/>
      <c r="O7" s="34"/>
      <c r="P7" s="35"/>
      <c r="Q7" s="34"/>
    </row>
    <row r="8" spans="1:17" ht="15">
      <c r="A8" s="81"/>
      <c r="B8" s="30"/>
      <c r="C8" s="30"/>
      <c r="D8" s="32"/>
      <c r="E8" s="32"/>
      <c r="F8" s="32"/>
      <c r="G8" s="32"/>
      <c r="H8" s="32"/>
      <c r="I8" s="32"/>
      <c r="J8" s="34"/>
      <c r="K8" s="33"/>
      <c r="L8" s="30"/>
      <c r="M8" s="34"/>
      <c r="N8" s="34"/>
      <c r="O8" s="34"/>
      <c r="P8" s="35"/>
      <c r="Q8" s="34"/>
    </row>
    <row r="9" spans="1:18" ht="30">
      <c r="A9" s="7" t="s">
        <v>6</v>
      </c>
      <c r="B9" s="8" t="s">
        <v>7</v>
      </c>
      <c r="C9" s="7" t="s">
        <v>8</v>
      </c>
      <c r="D9" s="40" t="s">
        <v>69</v>
      </c>
      <c r="E9" s="40" t="s">
        <v>43</v>
      </c>
      <c r="F9" s="40" t="s">
        <v>42</v>
      </c>
      <c r="G9" s="40" t="s">
        <v>44</v>
      </c>
      <c r="H9" s="40" t="s">
        <v>51</v>
      </c>
      <c r="I9" s="40" t="s">
        <v>41</v>
      </c>
      <c r="J9" s="18" t="s">
        <v>9</v>
      </c>
      <c r="K9" s="8" t="s">
        <v>10</v>
      </c>
      <c r="L9" s="18" t="s">
        <v>11</v>
      </c>
      <c r="M9" s="8" t="s">
        <v>12</v>
      </c>
      <c r="N9" s="8" t="s">
        <v>13</v>
      </c>
      <c r="O9" s="8" t="s">
        <v>14</v>
      </c>
      <c r="P9" s="8" t="s">
        <v>15</v>
      </c>
      <c r="Q9" s="17" t="s">
        <v>16</v>
      </c>
      <c r="R9" s="8" t="s">
        <v>17</v>
      </c>
    </row>
    <row r="10" spans="1:18" s="82" customFormat="1" ht="15">
      <c r="A10" s="91" t="s">
        <v>68</v>
      </c>
      <c r="B10" s="92" t="s">
        <v>67</v>
      </c>
      <c r="C10" s="88" t="s">
        <v>63</v>
      </c>
      <c r="D10" s="97">
        <v>0</v>
      </c>
      <c r="E10" s="59">
        <v>0.6</v>
      </c>
      <c r="F10" s="58"/>
      <c r="G10" s="58">
        <f aca="true" t="shared" si="0" ref="G10:G27">D10*E10+F10</f>
        <v>0</v>
      </c>
      <c r="H10" s="58"/>
      <c r="I10" s="58">
        <v>0.0006944444444444445</v>
      </c>
      <c r="J10" s="77">
        <v>0.10519675925925925</v>
      </c>
      <c r="K10" s="61">
        <v>1</v>
      </c>
      <c r="L10" s="60">
        <f>J10-I10</f>
        <v>0.10450231481481481</v>
      </c>
      <c r="M10" s="55">
        <v>1</v>
      </c>
      <c r="N10" s="55">
        <v>1</v>
      </c>
      <c r="O10" s="62">
        <f>SUM(Total!D8)</f>
        <v>1</v>
      </c>
      <c r="P10" s="58">
        <v>0</v>
      </c>
      <c r="Q10" s="63" t="s">
        <v>83</v>
      </c>
      <c r="R10" s="64"/>
    </row>
    <row r="11" spans="1:18" s="82" customFormat="1" ht="30">
      <c r="A11" s="89" t="s">
        <v>52</v>
      </c>
      <c r="B11" s="72" t="s">
        <v>37</v>
      </c>
      <c r="C11" s="90" t="s">
        <v>23</v>
      </c>
      <c r="D11" s="97">
        <v>0.002777777777777778</v>
      </c>
      <c r="E11" s="59">
        <v>0.6</v>
      </c>
      <c r="F11" s="73"/>
      <c r="G11" s="58">
        <f t="shared" si="0"/>
        <v>0.0016666666666666668</v>
      </c>
      <c r="H11" s="73"/>
      <c r="I11" s="73">
        <v>0</v>
      </c>
      <c r="J11" s="77"/>
      <c r="K11" s="74"/>
      <c r="L11" s="60"/>
      <c r="M11" s="72"/>
      <c r="N11" s="55">
        <v>18</v>
      </c>
      <c r="O11" s="62">
        <f>SUM(Total!D9)</f>
        <v>18</v>
      </c>
      <c r="P11" s="73">
        <v>0</v>
      </c>
      <c r="Q11" s="63"/>
      <c r="R11" s="64"/>
    </row>
    <row r="12" spans="1:18" ht="15">
      <c r="A12" s="90" t="s">
        <v>64</v>
      </c>
      <c r="B12" s="76"/>
      <c r="C12" s="90" t="s">
        <v>61</v>
      </c>
      <c r="D12" s="97">
        <v>0.001388888888888889</v>
      </c>
      <c r="E12" s="41">
        <v>0.6</v>
      </c>
      <c r="F12" s="19"/>
      <c r="G12" s="19">
        <f t="shared" si="0"/>
        <v>0.0008333333333333334</v>
      </c>
      <c r="H12" s="19"/>
      <c r="I12" s="19">
        <v>0.002777777777777778</v>
      </c>
      <c r="J12" s="77"/>
      <c r="K12" s="21"/>
      <c r="L12" s="60"/>
      <c r="M12" s="10"/>
      <c r="N12" s="55">
        <v>18</v>
      </c>
      <c r="O12" s="62">
        <f>SUM(Total!D10)</f>
        <v>18</v>
      </c>
      <c r="P12" s="19">
        <v>0.002777777777777778</v>
      </c>
      <c r="Q12" s="22"/>
      <c r="R12" s="23"/>
    </row>
    <row r="13" spans="1:18" ht="15">
      <c r="A13" s="75" t="s">
        <v>47</v>
      </c>
      <c r="B13" s="10" t="s">
        <v>48</v>
      </c>
      <c r="C13" s="75" t="s">
        <v>49</v>
      </c>
      <c r="D13" s="97">
        <v>0.008333333333333333</v>
      </c>
      <c r="E13" s="41">
        <v>0.6</v>
      </c>
      <c r="F13" s="19"/>
      <c r="G13" s="19">
        <f t="shared" si="0"/>
        <v>0.005</v>
      </c>
      <c r="H13" s="19"/>
      <c r="I13" s="19">
        <v>0.004861111111111111</v>
      </c>
      <c r="J13" s="77"/>
      <c r="K13" s="21"/>
      <c r="L13" s="60"/>
      <c r="M13" s="10"/>
      <c r="N13" s="55">
        <v>18</v>
      </c>
      <c r="O13" s="62">
        <f>SUM(Total!D11)</f>
        <v>18</v>
      </c>
      <c r="P13" s="19">
        <v>0.004861111111111111</v>
      </c>
      <c r="Q13" s="22"/>
      <c r="R13" s="23"/>
    </row>
    <row r="14" spans="1:18" ht="15">
      <c r="A14" s="75" t="s">
        <v>18</v>
      </c>
      <c r="B14" s="10">
        <v>610</v>
      </c>
      <c r="C14" s="75" t="s">
        <v>19</v>
      </c>
      <c r="D14" s="97">
        <v>0.01875</v>
      </c>
      <c r="E14" s="41">
        <v>0.6</v>
      </c>
      <c r="F14" s="19"/>
      <c r="G14" s="19">
        <f t="shared" si="0"/>
        <v>0.01125</v>
      </c>
      <c r="H14" s="19"/>
      <c r="I14" s="42">
        <v>0.011805555555555555</v>
      </c>
      <c r="J14" s="77"/>
      <c r="K14" s="12"/>
      <c r="L14" s="60"/>
      <c r="M14" s="11"/>
      <c r="N14" s="55">
        <v>18</v>
      </c>
      <c r="O14" s="62">
        <f>SUM(Total!D12)</f>
        <v>18</v>
      </c>
      <c r="P14" s="42">
        <v>0.011805555555555555</v>
      </c>
      <c r="Q14" s="39"/>
      <c r="R14" s="29"/>
    </row>
    <row r="15" spans="1:18" ht="15">
      <c r="A15" s="75" t="s">
        <v>53</v>
      </c>
      <c r="B15" s="10">
        <v>2679</v>
      </c>
      <c r="C15" s="75" t="s">
        <v>54</v>
      </c>
      <c r="D15" s="97">
        <v>0.017361111111111112</v>
      </c>
      <c r="E15" s="41">
        <v>0.6</v>
      </c>
      <c r="F15" s="19"/>
      <c r="G15" s="19">
        <f t="shared" si="0"/>
        <v>0.010416666666666666</v>
      </c>
      <c r="H15" s="57"/>
      <c r="I15" s="19">
        <v>0.011111111111111112</v>
      </c>
      <c r="J15" s="77"/>
      <c r="K15" s="10"/>
      <c r="L15" s="60"/>
      <c r="M15" s="10"/>
      <c r="N15" s="55">
        <v>18</v>
      </c>
      <c r="O15" s="62">
        <f>SUM(Total!D13)</f>
        <v>18</v>
      </c>
      <c r="P15" s="19">
        <v>0.011111111111111112</v>
      </c>
      <c r="Q15" s="22"/>
      <c r="R15" s="23"/>
    </row>
    <row r="16" spans="1:18" ht="15">
      <c r="A16" s="75" t="s">
        <v>75</v>
      </c>
      <c r="B16" s="10">
        <v>5314</v>
      </c>
      <c r="C16" s="75" t="s">
        <v>76</v>
      </c>
      <c r="D16" s="98">
        <v>0.005555555555555556</v>
      </c>
      <c r="E16" s="41">
        <v>0.6</v>
      </c>
      <c r="F16" s="19"/>
      <c r="G16" s="19">
        <f t="shared" si="0"/>
        <v>0.0033333333333333335</v>
      </c>
      <c r="H16" s="19"/>
      <c r="I16" s="19">
        <v>0.0006944444444444445</v>
      </c>
      <c r="J16" s="77"/>
      <c r="K16" s="10"/>
      <c r="L16" s="60"/>
      <c r="M16" s="11"/>
      <c r="N16" s="55">
        <v>18</v>
      </c>
      <c r="O16" s="62">
        <f>SUM(Total!D14)</f>
        <v>18</v>
      </c>
      <c r="P16" s="19">
        <v>0.0006944444444444445</v>
      </c>
      <c r="Q16" s="39"/>
      <c r="R16" s="24"/>
    </row>
    <row r="17" spans="1:18" s="30" customFormat="1" ht="15">
      <c r="A17" s="90" t="s">
        <v>58</v>
      </c>
      <c r="B17" s="76" t="s">
        <v>59</v>
      </c>
      <c r="C17" s="90" t="s">
        <v>60</v>
      </c>
      <c r="D17" s="19">
        <v>0</v>
      </c>
      <c r="E17" s="41">
        <v>0.6</v>
      </c>
      <c r="F17" s="19">
        <v>1.0125</v>
      </c>
      <c r="G17" s="19">
        <f t="shared" si="0"/>
        <v>1.0125</v>
      </c>
      <c r="H17" s="19"/>
      <c r="I17" s="19">
        <v>0.012499999999999999</v>
      </c>
      <c r="J17" s="77"/>
      <c r="K17" s="11"/>
      <c r="L17" s="60"/>
      <c r="M17" s="11"/>
      <c r="N17" s="55">
        <v>18</v>
      </c>
      <c r="O17" s="62">
        <f>SUM(Total!D15)</f>
        <v>18</v>
      </c>
      <c r="P17" s="19">
        <v>0.012499999999999999</v>
      </c>
      <c r="Q17" s="39"/>
      <c r="R17" s="24"/>
    </row>
    <row r="18" spans="1:18" s="30" customFormat="1" ht="15">
      <c r="A18" s="75" t="s">
        <v>65</v>
      </c>
      <c r="B18" s="10">
        <v>1925</v>
      </c>
      <c r="C18" s="75" t="s">
        <v>66</v>
      </c>
      <c r="D18" s="19">
        <v>0</v>
      </c>
      <c r="E18" s="41">
        <v>0.6</v>
      </c>
      <c r="F18" s="19">
        <v>0.5125</v>
      </c>
      <c r="G18" s="19">
        <f t="shared" si="0"/>
        <v>0.5125</v>
      </c>
      <c r="H18" s="19"/>
      <c r="I18" s="19">
        <v>0.012499999999999999</v>
      </c>
      <c r="J18" s="77">
        <v>0.14556712962962962</v>
      </c>
      <c r="K18" s="11">
        <v>2</v>
      </c>
      <c r="L18" s="60">
        <f>J18-I18</f>
        <v>0.1330671296296296</v>
      </c>
      <c r="M18" s="11">
        <v>2</v>
      </c>
      <c r="N18" s="55">
        <v>2</v>
      </c>
      <c r="O18" s="62">
        <f>SUM(Total!D16)</f>
        <v>2</v>
      </c>
      <c r="P18" s="19">
        <v>0.012499999999999999</v>
      </c>
      <c r="Q18" s="39"/>
      <c r="R18" s="24"/>
    </row>
    <row r="19" spans="1:18" s="30" customFormat="1" ht="15">
      <c r="A19" s="95" t="s">
        <v>46</v>
      </c>
      <c r="B19" s="96" t="s">
        <v>45</v>
      </c>
      <c r="C19" s="95" t="s">
        <v>57</v>
      </c>
      <c r="D19" s="19">
        <v>0.0020833333333333333</v>
      </c>
      <c r="E19" s="41">
        <v>0.6</v>
      </c>
      <c r="F19" s="19">
        <v>0.637500000000001</v>
      </c>
      <c r="G19" s="19">
        <f t="shared" si="0"/>
        <v>0.6387500000000009</v>
      </c>
      <c r="H19" s="19"/>
      <c r="I19" s="19">
        <v>0.013888888888888888</v>
      </c>
      <c r="J19" s="77"/>
      <c r="K19" s="11"/>
      <c r="L19" s="20"/>
      <c r="M19" s="11"/>
      <c r="N19" s="55">
        <v>18</v>
      </c>
      <c r="O19" s="62">
        <f>SUM(Total!D17)</f>
        <v>18</v>
      </c>
      <c r="P19" s="19">
        <v>0.013888888888888888</v>
      </c>
      <c r="Q19" s="39"/>
      <c r="R19" s="24"/>
    </row>
    <row r="20" spans="1:18" s="30" customFormat="1" ht="15">
      <c r="A20" s="90" t="s">
        <v>20</v>
      </c>
      <c r="B20" s="76">
        <v>4628</v>
      </c>
      <c r="C20" s="90" t="s">
        <v>21</v>
      </c>
      <c r="D20" s="19">
        <v>0.007638888888888889</v>
      </c>
      <c r="E20" s="41">
        <v>0.6</v>
      </c>
      <c r="F20" s="19">
        <v>0.720833333333333</v>
      </c>
      <c r="G20" s="19">
        <f t="shared" si="0"/>
        <v>0.7254166666666664</v>
      </c>
      <c r="H20" s="19"/>
      <c r="I20" s="19">
        <v>0.017361111111111112</v>
      </c>
      <c r="J20" s="77"/>
      <c r="K20" s="11"/>
      <c r="L20" s="20"/>
      <c r="M20" s="11"/>
      <c r="N20" s="55">
        <v>18</v>
      </c>
      <c r="O20" s="62">
        <f>SUM(Total!D18)</f>
        <v>18</v>
      </c>
      <c r="P20" s="19">
        <v>0.017361111111111112</v>
      </c>
      <c r="Q20" s="39"/>
      <c r="R20" s="24"/>
    </row>
    <row r="21" spans="1:18" s="30" customFormat="1" ht="15">
      <c r="A21" s="90" t="s">
        <v>35</v>
      </c>
      <c r="B21" s="76">
        <v>15</v>
      </c>
      <c r="C21" s="90" t="s">
        <v>36</v>
      </c>
      <c r="D21" s="19">
        <v>0.009027777777777779</v>
      </c>
      <c r="E21" s="41">
        <v>0.6</v>
      </c>
      <c r="F21" s="19">
        <v>0.845833333333333</v>
      </c>
      <c r="G21" s="19">
        <f t="shared" si="0"/>
        <v>0.8512499999999996</v>
      </c>
      <c r="H21" s="19"/>
      <c r="I21" s="19">
        <v>0.018055555555555557</v>
      </c>
      <c r="J21" s="77"/>
      <c r="K21" s="11"/>
      <c r="L21" s="20"/>
      <c r="M21" s="11"/>
      <c r="N21" s="55">
        <v>18</v>
      </c>
      <c r="O21" s="62">
        <f>SUM(Total!D19)</f>
        <v>18</v>
      </c>
      <c r="P21" s="19">
        <v>0.018055555555555557</v>
      </c>
      <c r="Q21" s="39"/>
      <c r="R21" s="24"/>
    </row>
    <row r="22" spans="1:18" s="30" customFormat="1" ht="15">
      <c r="A22" s="93" t="s">
        <v>22</v>
      </c>
      <c r="B22" s="94">
        <v>2939</v>
      </c>
      <c r="C22" s="93" t="s">
        <v>23</v>
      </c>
      <c r="D22" s="19">
        <v>0.011805555555555555</v>
      </c>
      <c r="E22" s="41">
        <v>0.6</v>
      </c>
      <c r="F22" s="19">
        <v>0.762499999999999</v>
      </c>
      <c r="G22" s="19">
        <f t="shared" si="0"/>
        <v>0.7695833333333323</v>
      </c>
      <c r="H22" s="19"/>
      <c r="I22" s="19">
        <v>0.019444444444444445</v>
      </c>
      <c r="J22" s="77"/>
      <c r="K22" s="11"/>
      <c r="L22" s="20"/>
      <c r="M22" s="11"/>
      <c r="N22" s="55">
        <v>18</v>
      </c>
      <c r="O22" s="62">
        <f>SUM(Total!D20)</f>
        <v>18</v>
      </c>
      <c r="P22" s="19">
        <v>0.019444444444444445</v>
      </c>
      <c r="Q22" s="39"/>
      <c r="R22" s="24"/>
    </row>
    <row r="23" spans="1:18" s="30" customFormat="1" ht="15">
      <c r="A23" s="90" t="s">
        <v>39</v>
      </c>
      <c r="B23" s="76">
        <v>5979</v>
      </c>
      <c r="C23" s="90" t="s">
        <v>40</v>
      </c>
      <c r="D23" s="19">
        <v>0.013888888888888888</v>
      </c>
      <c r="E23" s="41">
        <v>0.6</v>
      </c>
      <c r="F23" s="19">
        <v>0.595833333333334</v>
      </c>
      <c r="G23" s="19">
        <f t="shared" si="0"/>
        <v>0.6041666666666673</v>
      </c>
      <c r="H23" s="57"/>
      <c r="I23" s="19">
        <v>0.020833333333333332</v>
      </c>
      <c r="J23" s="77"/>
      <c r="K23" s="11"/>
      <c r="L23" s="20"/>
      <c r="M23" s="11"/>
      <c r="N23" s="55">
        <v>18</v>
      </c>
      <c r="O23" s="62">
        <f>SUM(Total!D21)</f>
        <v>18</v>
      </c>
      <c r="P23" s="19">
        <v>0.020833333333333332</v>
      </c>
      <c r="Q23" s="39"/>
      <c r="R23" s="24"/>
    </row>
    <row r="24" spans="1:18" s="30" customFormat="1" ht="15">
      <c r="A24" s="90" t="s">
        <v>62</v>
      </c>
      <c r="B24" s="76">
        <v>4655</v>
      </c>
      <c r="C24" s="90" t="s">
        <v>50</v>
      </c>
      <c r="D24" s="19">
        <v>0.011111111111111112</v>
      </c>
      <c r="E24" s="41">
        <v>0.6</v>
      </c>
      <c r="F24" s="19">
        <v>0.804166666666666</v>
      </c>
      <c r="G24" s="19">
        <f t="shared" si="0"/>
        <v>0.8108333333333327</v>
      </c>
      <c r="H24" s="19"/>
      <c r="I24" s="19">
        <v>0.019444444444444445</v>
      </c>
      <c r="J24" s="77"/>
      <c r="K24" s="11"/>
      <c r="L24" s="20"/>
      <c r="M24" s="11"/>
      <c r="N24" s="55">
        <v>18</v>
      </c>
      <c r="O24" s="62">
        <f>SUM(Total!D22)</f>
        <v>18</v>
      </c>
      <c r="P24" s="19">
        <v>0.019444444444444445</v>
      </c>
      <c r="Q24" s="39"/>
      <c r="R24" s="24"/>
    </row>
    <row r="25" spans="1:18" s="30" customFormat="1" ht="15">
      <c r="A25" s="90" t="s">
        <v>55</v>
      </c>
      <c r="B25" s="76">
        <v>6878</v>
      </c>
      <c r="C25" s="90" t="s">
        <v>56</v>
      </c>
      <c r="D25" s="19">
        <v>0.018055555555555557</v>
      </c>
      <c r="E25" s="41">
        <v>0.6</v>
      </c>
      <c r="F25" s="19">
        <v>0.929166666666666</v>
      </c>
      <c r="G25" s="19">
        <f t="shared" si="0"/>
        <v>0.9399999999999994</v>
      </c>
      <c r="H25" s="19"/>
      <c r="I25" s="19">
        <v>0.02361111111111111</v>
      </c>
      <c r="J25" s="77"/>
      <c r="K25" s="11"/>
      <c r="L25" s="20"/>
      <c r="M25" s="11"/>
      <c r="N25" s="55">
        <v>18</v>
      </c>
      <c r="O25" s="62">
        <f>SUM(Total!D23)</f>
        <v>18</v>
      </c>
      <c r="P25" s="19">
        <v>0.02361111111111111</v>
      </c>
      <c r="Q25" s="39"/>
      <c r="R25" s="24"/>
    </row>
    <row r="26" spans="1:18" s="30" customFormat="1" ht="15">
      <c r="A26" s="93" t="s">
        <v>77</v>
      </c>
      <c r="B26" s="94">
        <v>104</v>
      </c>
      <c r="C26" s="93" t="s">
        <v>78</v>
      </c>
      <c r="D26" s="19">
        <v>0.019444444444444445</v>
      </c>
      <c r="E26" s="41">
        <v>0.6</v>
      </c>
      <c r="F26" s="19">
        <v>0.887499999999999</v>
      </c>
      <c r="G26" s="19">
        <f t="shared" si="0"/>
        <v>0.8991666666666657</v>
      </c>
      <c r="H26" s="57"/>
      <c r="I26" s="19">
        <v>0.024305555555555556</v>
      </c>
      <c r="J26" s="77"/>
      <c r="K26" s="11"/>
      <c r="L26" s="20"/>
      <c r="M26" s="11"/>
      <c r="N26" s="55">
        <v>18</v>
      </c>
      <c r="O26" s="62">
        <f>SUM(Total!D24)</f>
        <v>18</v>
      </c>
      <c r="P26" s="19">
        <v>0.024305555555555556</v>
      </c>
      <c r="Q26" s="39"/>
      <c r="R26" s="24"/>
    </row>
    <row r="27" spans="1:18" s="30" customFormat="1" ht="15">
      <c r="A27" s="93" t="s">
        <v>79</v>
      </c>
      <c r="B27" s="94" t="s">
        <v>80</v>
      </c>
      <c r="C27" s="93" t="s">
        <v>81</v>
      </c>
      <c r="D27" s="19">
        <v>0.010416666666666666</v>
      </c>
      <c r="E27" s="41">
        <v>0.6</v>
      </c>
      <c r="F27" s="19">
        <v>0.929166666666666</v>
      </c>
      <c r="G27" s="19">
        <f t="shared" si="0"/>
        <v>0.935416666666666</v>
      </c>
      <c r="H27" s="19"/>
      <c r="I27" s="19">
        <v>0.01875</v>
      </c>
      <c r="J27" s="77"/>
      <c r="K27" s="11"/>
      <c r="L27" s="20"/>
      <c r="M27" s="11"/>
      <c r="N27" s="55">
        <v>18</v>
      </c>
      <c r="O27" s="62">
        <f>SUM(Total!D25)</f>
        <v>18</v>
      </c>
      <c r="P27" s="19">
        <v>0.01875</v>
      </c>
      <c r="Q27" s="39"/>
      <c r="R27" s="24"/>
    </row>
    <row r="28" spans="1:18" ht="15">
      <c r="A28" s="75" t="s">
        <v>84</v>
      </c>
      <c r="B28" s="76">
        <v>328</v>
      </c>
      <c r="C28" s="75"/>
      <c r="D28" s="78"/>
      <c r="E28" s="79"/>
      <c r="F28" s="42"/>
      <c r="G28" s="42"/>
      <c r="H28" s="42"/>
      <c r="I28" s="42" t="s">
        <v>82</v>
      </c>
      <c r="J28" s="77" t="s">
        <v>71</v>
      </c>
      <c r="K28" s="10"/>
      <c r="L28" s="77"/>
      <c r="M28" s="10"/>
      <c r="N28" s="55"/>
      <c r="O28" s="55"/>
      <c r="P28" s="42"/>
      <c r="Q28" s="39"/>
      <c r="R28" s="24"/>
    </row>
    <row r="29" spans="1:18" ht="15">
      <c r="A29" s="75"/>
      <c r="B29" s="76"/>
      <c r="C29" s="75"/>
      <c r="D29" s="78"/>
      <c r="E29" s="79"/>
      <c r="F29" s="42"/>
      <c r="G29" s="42"/>
      <c r="H29" s="42"/>
      <c r="I29" s="42"/>
      <c r="J29" s="77"/>
      <c r="K29" s="10"/>
      <c r="L29" s="77"/>
      <c r="M29" s="10"/>
      <c r="N29" s="55"/>
      <c r="O29" s="55"/>
      <c r="P29" s="42"/>
      <c r="Q29" s="39"/>
      <c r="R29" s="24"/>
    </row>
    <row r="30" spans="1:18" ht="15">
      <c r="A30" s="75"/>
      <c r="B30" s="76"/>
      <c r="C30" s="75"/>
      <c r="D30" s="78"/>
      <c r="E30" s="79"/>
      <c r="F30" s="42"/>
      <c r="G30" s="42"/>
      <c r="H30" s="42"/>
      <c r="I30" s="42"/>
      <c r="J30" s="77"/>
      <c r="K30" s="10"/>
      <c r="L30" s="77"/>
      <c r="M30" s="10"/>
      <c r="N30" s="55"/>
      <c r="O30" s="55"/>
      <c r="P30" s="42"/>
      <c r="Q30" s="39"/>
      <c r="R30" s="24"/>
    </row>
    <row r="31" spans="1:18" ht="15">
      <c r="A31" s="15"/>
      <c r="B31" s="87"/>
      <c r="C31" s="15"/>
      <c r="D31" s="15"/>
      <c r="E31" s="25"/>
      <c r="F31" s="25"/>
      <c r="G31" s="25"/>
      <c r="H31" s="25"/>
      <c r="I31" s="25"/>
      <c r="J31" s="26"/>
      <c r="K31" s="16"/>
      <c r="L31" s="26"/>
      <c r="M31" s="16"/>
      <c r="N31" s="16"/>
      <c r="O31" s="16"/>
      <c r="P31" s="25"/>
      <c r="Q31" s="27"/>
      <c r="R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23.7109375" style="80" customWidth="1"/>
    <col min="2" max="2" width="11.140625" style="80" customWidth="1"/>
    <col min="3" max="3" width="16.140625" style="80" customWidth="1"/>
    <col min="4" max="4" width="14.00390625" style="83" customWidth="1"/>
    <col min="5" max="5" width="12.140625" style="84" customWidth="1"/>
    <col min="6" max="6" width="14.57421875" style="85" customWidth="1"/>
    <col min="7" max="7" width="9.140625" style="80" customWidth="1"/>
    <col min="8" max="8" width="13.57421875" style="84" customWidth="1"/>
    <col min="9" max="9" width="12.00390625" style="84" customWidth="1"/>
    <col min="10" max="10" width="11.57421875" style="84" customWidth="1"/>
    <col min="11" max="11" width="11.421875" style="86" customWidth="1"/>
    <col min="12" max="12" width="12.28125" style="84" customWidth="1"/>
    <col min="13" max="13" width="17.7109375" style="80" customWidth="1"/>
    <col min="14" max="14" width="11.140625" style="80" customWidth="1"/>
    <col min="15" max="16384" width="9.140625" style="80" customWidth="1"/>
  </cols>
  <sheetData>
    <row r="1" spans="1:12" ht="15">
      <c r="A1" s="30"/>
      <c r="B1" s="30"/>
      <c r="C1" s="30"/>
      <c r="D1" s="32"/>
      <c r="E1" s="34"/>
      <c r="F1" s="33"/>
      <c r="G1" s="30"/>
      <c r="H1" s="34"/>
      <c r="I1" s="34"/>
      <c r="J1" s="34"/>
      <c r="K1" s="35"/>
      <c r="L1" s="34"/>
    </row>
    <row r="2" spans="1:12" ht="15">
      <c r="A2" s="30" t="s">
        <v>0</v>
      </c>
      <c r="B2" s="31" t="s">
        <v>72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ht="15">
      <c r="A3" s="30" t="s">
        <v>1</v>
      </c>
      <c r="B3" s="36">
        <v>2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ht="15">
      <c r="A4" s="30" t="s">
        <v>2</v>
      </c>
      <c r="B4" s="37" t="s">
        <v>88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74</v>
      </c>
      <c r="L4" s="34"/>
    </row>
    <row r="5" spans="1:12" ht="15">
      <c r="A5" s="30" t="s">
        <v>4</v>
      </c>
      <c r="B5" s="36">
        <v>4</v>
      </c>
      <c r="C5" s="30"/>
      <c r="D5" s="32"/>
      <c r="E5" s="34"/>
      <c r="F5" s="33"/>
      <c r="G5" s="30"/>
      <c r="H5" s="34"/>
      <c r="I5" s="34"/>
      <c r="J5" s="31" t="s">
        <v>38</v>
      </c>
      <c r="L5" s="34"/>
    </row>
    <row r="6" spans="1:12" ht="15">
      <c r="A6" s="30" t="s">
        <v>5</v>
      </c>
      <c r="B6" s="36" t="s">
        <v>96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">
      <c r="A8" s="81"/>
      <c r="B8" s="30"/>
      <c r="C8" s="30"/>
      <c r="D8" s="32"/>
      <c r="E8" s="34"/>
      <c r="F8" s="33"/>
      <c r="G8" s="30"/>
      <c r="H8" s="34"/>
      <c r="I8" s="34"/>
      <c r="J8" s="34"/>
      <c r="K8" s="35"/>
      <c r="L8" s="34"/>
    </row>
    <row r="9" spans="1:13" ht="30">
      <c r="A9" s="7" t="s">
        <v>6</v>
      </c>
      <c r="B9" s="8" t="s">
        <v>7</v>
      </c>
      <c r="C9" s="7" t="s">
        <v>8</v>
      </c>
      <c r="D9" s="40" t="s">
        <v>41</v>
      </c>
      <c r="E9" s="18" t="s">
        <v>9</v>
      </c>
      <c r="F9" s="8" t="s">
        <v>10</v>
      </c>
      <c r="G9" s="1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17" t="s">
        <v>16</v>
      </c>
      <c r="M9" s="8" t="s">
        <v>17</v>
      </c>
    </row>
    <row r="10" spans="1:13" s="82" customFormat="1" ht="15">
      <c r="A10" s="91" t="s">
        <v>68</v>
      </c>
      <c r="B10" s="92" t="s">
        <v>67</v>
      </c>
      <c r="C10" s="88" t="s">
        <v>63</v>
      </c>
      <c r="D10" s="58">
        <v>0</v>
      </c>
      <c r="E10" s="77">
        <v>0.10304398148148149</v>
      </c>
      <c r="F10" s="61">
        <v>1</v>
      </c>
      <c r="G10" s="60">
        <f>E10-D10</f>
        <v>0.10304398148148149</v>
      </c>
      <c r="H10" s="55">
        <v>1</v>
      </c>
      <c r="I10" s="55">
        <v>1</v>
      </c>
      <c r="J10" s="62">
        <f>SUM(Total!D8:E8)</f>
        <v>2</v>
      </c>
      <c r="K10" s="58">
        <v>0</v>
      </c>
      <c r="L10" s="63"/>
      <c r="M10" s="64"/>
    </row>
    <row r="11" spans="1:13" s="82" customFormat="1" ht="30">
      <c r="A11" s="89" t="s">
        <v>52</v>
      </c>
      <c r="B11" s="72" t="s">
        <v>37</v>
      </c>
      <c r="C11" s="90" t="s">
        <v>23</v>
      </c>
      <c r="D11" s="73">
        <v>0</v>
      </c>
      <c r="E11" s="77"/>
      <c r="F11" s="74"/>
      <c r="G11" s="60"/>
      <c r="H11" s="72"/>
      <c r="I11" s="55">
        <v>18</v>
      </c>
      <c r="J11" s="62">
        <f>SUM(Total!D9:E9)</f>
        <v>36</v>
      </c>
      <c r="K11" s="73">
        <v>0</v>
      </c>
      <c r="L11" s="63"/>
      <c r="M11" s="64"/>
    </row>
    <row r="12" spans="1:13" ht="15">
      <c r="A12" s="90" t="s">
        <v>64</v>
      </c>
      <c r="B12" s="76"/>
      <c r="C12" s="90" t="s">
        <v>61</v>
      </c>
      <c r="D12" s="19">
        <v>0.002777777777777778</v>
      </c>
      <c r="E12" s="77"/>
      <c r="F12" s="21"/>
      <c r="G12" s="60"/>
      <c r="H12" s="10"/>
      <c r="I12" s="55">
        <v>18</v>
      </c>
      <c r="J12" s="62">
        <f>SUM(Total!D10:E10)</f>
        <v>36</v>
      </c>
      <c r="K12" s="19">
        <v>0.002777777777777778</v>
      </c>
      <c r="L12" s="22"/>
      <c r="M12" s="23"/>
    </row>
    <row r="13" spans="1:13" ht="15">
      <c r="A13" s="75" t="s">
        <v>47</v>
      </c>
      <c r="B13" s="10" t="s">
        <v>48</v>
      </c>
      <c r="C13" s="75" t="s">
        <v>49</v>
      </c>
      <c r="D13" s="19">
        <v>0.004861111111111111</v>
      </c>
      <c r="E13" s="77"/>
      <c r="F13" s="21"/>
      <c r="G13" s="60"/>
      <c r="H13" s="10"/>
      <c r="I13" s="55">
        <v>18</v>
      </c>
      <c r="J13" s="62">
        <f>SUM(Total!D11:E11)</f>
        <v>36</v>
      </c>
      <c r="K13" s="19">
        <v>0.004861111111111111</v>
      </c>
      <c r="L13" s="22"/>
      <c r="M13" s="23"/>
    </row>
    <row r="14" spans="1:13" ht="15">
      <c r="A14" s="75" t="s">
        <v>18</v>
      </c>
      <c r="B14" s="10">
        <v>610</v>
      </c>
      <c r="C14" s="75" t="s">
        <v>19</v>
      </c>
      <c r="D14" s="42">
        <v>0.011805555555555555</v>
      </c>
      <c r="E14" s="77"/>
      <c r="F14" s="12"/>
      <c r="G14" s="60"/>
      <c r="H14" s="11"/>
      <c r="I14" s="55">
        <v>18</v>
      </c>
      <c r="J14" s="62">
        <f>SUM(Total!D12:E12)</f>
        <v>36</v>
      </c>
      <c r="K14" s="42">
        <v>0.011805555555555555</v>
      </c>
      <c r="L14" s="39"/>
      <c r="M14" s="29"/>
    </row>
    <row r="15" spans="1:13" ht="15">
      <c r="A15" s="75" t="s">
        <v>53</v>
      </c>
      <c r="B15" s="10">
        <v>2679</v>
      </c>
      <c r="C15" s="75" t="s">
        <v>54</v>
      </c>
      <c r="D15" s="19">
        <v>0.011111111111111112</v>
      </c>
      <c r="E15" s="77"/>
      <c r="F15" s="10"/>
      <c r="G15" s="60"/>
      <c r="H15" s="10"/>
      <c r="I15" s="55">
        <v>18</v>
      </c>
      <c r="J15" s="62">
        <f>SUM(Total!D13:E13)</f>
        <v>36</v>
      </c>
      <c r="K15" s="19">
        <v>0.011111111111111112</v>
      </c>
      <c r="L15" s="22"/>
      <c r="M15" s="23"/>
    </row>
    <row r="16" spans="1:13" ht="15">
      <c r="A16" s="75" t="s">
        <v>75</v>
      </c>
      <c r="B16" s="10">
        <v>5314</v>
      </c>
      <c r="C16" s="75" t="s">
        <v>76</v>
      </c>
      <c r="D16" s="19">
        <v>0.0006944444444444445</v>
      </c>
      <c r="E16" s="77"/>
      <c r="F16" s="10"/>
      <c r="G16" s="60"/>
      <c r="H16" s="11"/>
      <c r="I16" s="55">
        <v>18</v>
      </c>
      <c r="J16" s="62">
        <f>SUM(Total!D14:E14)</f>
        <v>36</v>
      </c>
      <c r="K16" s="19">
        <v>0.0006944444444444445</v>
      </c>
      <c r="L16" s="39"/>
      <c r="M16" s="24"/>
    </row>
    <row r="17" spans="1:13" s="30" customFormat="1" ht="15">
      <c r="A17" s="90" t="s">
        <v>58</v>
      </c>
      <c r="B17" s="76" t="s">
        <v>59</v>
      </c>
      <c r="C17" s="90" t="s">
        <v>60</v>
      </c>
      <c r="D17" s="19">
        <v>0.012499999999999999</v>
      </c>
      <c r="E17" s="77"/>
      <c r="F17" s="11"/>
      <c r="G17" s="60"/>
      <c r="H17" s="11"/>
      <c r="I17" s="55">
        <v>18</v>
      </c>
      <c r="J17" s="62">
        <f>SUM(Total!D15:E15)</f>
        <v>36</v>
      </c>
      <c r="K17" s="19">
        <v>0.012499999999999999</v>
      </c>
      <c r="L17" s="39"/>
      <c r="M17" s="24"/>
    </row>
    <row r="18" spans="1:13" s="30" customFormat="1" ht="15">
      <c r="A18" s="75" t="s">
        <v>65</v>
      </c>
      <c r="B18" s="10">
        <v>1925</v>
      </c>
      <c r="C18" s="75" t="s">
        <v>66</v>
      </c>
      <c r="D18" s="19">
        <v>0.012499999999999999</v>
      </c>
      <c r="E18" s="77">
        <v>0.11903935185185184</v>
      </c>
      <c r="F18" s="11">
        <v>2</v>
      </c>
      <c r="G18" s="60">
        <f>E18-D18</f>
        <v>0.10653935185185184</v>
      </c>
      <c r="H18" s="11">
        <v>2</v>
      </c>
      <c r="I18" s="55">
        <v>2</v>
      </c>
      <c r="J18" s="62">
        <f>SUM(Total!D16:E16)</f>
        <v>4</v>
      </c>
      <c r="K18" s="19">
        <v>0.013194444444444444</v>
      </c>
      <c r="L18" s="39" t="s">
        <v>85</v>
      </c>
      <c r="M18" s="24"/>
    </row>
    <row r="19" spans="1:13" s="30" customFormat="1" ht="15">
      <c r="A19" s="95" t="s">
        <v>46</v>
      </c>
      <c r="B19" s="96" t="s">
        <v>45</v>
      </c>
      <c r="C19" s="95" t="s">
        <v>57</v>
      </c>
      <c r="D19" s="19">
        <v>0.013888888888888888</v>
      </c>
      <c r="E19" s="77">
        <v>0.12947916666666667</v>
      </c>
      <c r="F19" s="11">
        <v>5</v>
      </c>
      <c r="G19" s="60">
        <f>E19-D19</f>
        <v>0.11559027777777778</v>
      </c>
      <c r="H19" s="11">
        <v>4</v>
      </c>
      <c r="I19" s="55">
        <v>4</v>
      </c>
      <c r="J19" s="62">
        <f>SUM(Total!D17:E17)</f>
        <v>22</v>
      </c>
      <c r="K19" s="19">
        <v>0.015972222222222224</v>
      </c>
      <c r="L19" s="39" t="s">
        <v>86</v>
      </c>
      <c r="M19" s="24"/>
    </row>
    <row r="20" spans="1:13" s="30" customFormat="1" ht="15">
      <c r="A20" s="90" t="s">
        <v>20</v>
      </c>
      <c r="B20" s="76">
        <v>4628</v>
      </c>
      <c r="C20" s="90" t="s">
        <v>21</v>
      </c>
      <c r="D20" s="19">
        <v>0.017361111111111112</v>
      </c>
      <c r="E20" s="77"/>
      <c r="F20" s="11"/>
      <c r="G20" s="60"/>
      <c r="H20" s="11"/>
      <c r="I20" s="55">
        <v>18</v>
      </c>
      <c r="J20" s="62">
        <f>SUM(Total!D18:E18)</f>
        <v>36</v>
      </c>
      <c r="K20" s="19">
        <v>0.017361111111111112</v>
      </c>
      <c r="L20" s="39"/>
      <c r="M20" s="24"/>
    </row>
    <row r="21" spans="1:13" s="30" customFormat="1" ht="15">
      <c r="A21" s="90" t="s">
        <v>35</v>
      </c>
      <c r="B21" s="76">
        <v>15</v>
      </c>
      <c r="C21" s="90" t="s">
        <v>36</v>
      </c>
      <c r="D21" s="19">
        <v>0.018055555555555557</v>
      </c>
      <c r="E21" s="77"/>
      <c r="F21" s="11"/>
      <c r="G21" s="60"/>
      <c r="H21" s="11"/>
      <c r="I21" s="55">
        <v>18</v>
      </c>
      <c r="J21" s="62">
        <f>SUM(Total!D19:E19)</f>
        <v>36</v>
      </c>
      <c r="K21" s="19">
        <v>0.018055555555555557</v>
      </c>
      <c r="L21" s="39"/>
      <c r="M21" s="24"/>
    </row>
    <row r="22" spans="1:13" s="30" customFormat="1" ht="15">
      <c r="A22" s="93" t="s">
        <v>22</v>
      </c>
      <c r="B22" s="94">
        <v>2939</v>
      </c>
      <c r="C22" s="93" t="s">
        <v>23</v>
      </c>
      <c r="D22" s="19">
        <v>0.019444444444444445</v>
      </c>
      <c r="E22" s="77">
        <v>0.12645833333333334</v>
      </c>
      <c r="F22" s="11">
        <v>4</v>
      </c>
      <c r="G22" s="60">
        <f>E22-D22</f>
        <v>0.1070138888888889</v>
      </c>
      <c r="H22" s="11">
        <v>3</v>
      </c>
      <c r="I22" s="55">
        <v>3</v>
      </c>
      <c r="J22" s="62">
        <f>SUM(Total!D20:E20)</f>
        <v>21</v>
      </c>
      <c r="K22" s="19">
        <v>0.020833333333333332</v>
      </c>
      <c r="L22" s="39" t="s">
        <v>87</v>
      </c>
      <c r="M22" s="24"/>
    </row>
    <row r="23" spans="1:13" s="30" customFormat="1" ht="15">
      <c r="A23" s="90" t="s">
        <v>39</v>
      </c>
      <c r="B23" s="76">
        <v>5979</v>
      </c>
      <c r="C23" s="90" t="s">
        <v>40</v>
      </c>
      <c r="D23" s="19">
        <v>0.020833333333333332</v>
      </c>
      <c r="E23" s="77"/>
      <c r="F23" s="11"/>
      <c r="G23" s="20"/>
      <c r="H23" s="11"/>
      <c r="I23" s="55">
        <v>18</v>
      </c>
      <c r="J23" s="62">
        <f>SUM(Total!D21:E21)</f>
        <v>36</v>
      </c>
      <c r="K23" s="19">
        <v>0.020833333333333332</v>
      </c>
      <c r="L23" s="39"/>
      <c r="M23" s="24"/>
    </row>
    <row r="24" spans="1:13" s="30" customFormat="1" ht="15">
      <c r="A24" s="90" t="s">
        <v>62</v>
      </c>
      <c r="B24" s="76">
        <v>4655</v>
      </c>
      <c r="C24" s="90" t="s">
        <v>50</v>
      </c>
      <c r="D24" s="19">
        <v>0.019444444444444445</v>
      </c>
      <c r="E24" s="77"/>
      <c r="F24" s="11"/>
      <c r="G24" s="20"/>
      <c r="H24" s="11"/>
      <c r="I24" s="55">
        <v>18</v>
      </c>
      <c r="J24" s="62">
        <f>SUM(Total!D22:E22)</f>
        <v>36</v>
      </c>
      <c r="K24" s="19">
        <v>0.019444444444444445</v>
      </c>
      <c r="L24" s="39"/>
      <c r="M24" s="24"/>
    </row>
    <row r="25" spans="1:13" s="30" customFormat="1" ht="15">
      <c r="A25" s="90" t="s">
        <v>55</v>
      </c>
      <c r="B25" s="76">
        <v>6878</v>
      </c>
      <c r="C25" s="90" t="s">
        <v>56</v>
      </c>
      <c r="D25" s="19">
        <v>0.02361111111111111</v>
      </c>
      <c r="E25" s="77"/>
      <c r="F25" s="11"/>
      <c r="G25" s="20"/>
      <c r="H25" s="11"/>
      <c r="I25" s="55">
        <v>18</v>
      </c>
      <c r="J25" s="62">
        <f>SUM(Total!D23:E23)</f>
        <v>36</v>
      </c>
      <c r="K25" s="19">
        <v>0.02361111111111111</v>
      </c>
      <c r="L25" s="39"/>
      <c r="M25" s="24"/>
    </row>
    <row r="26" spans="1:13" s="30" customFormat="1" ht="15">
      <c r="A26" s="93" t="s">
        <v>77</v>
      </c>
      <c r="B26" s="94">
        <v>104</v>
      </c>
      <c r="C26" s="93" t="s">
        <v>78</v>
      </c>
      <c r="D26" s="19">
        <v>0.024305555555555556</v>
      </c>
      <c r="E26" s="77"/>
      <c r="F26" s="11"/>
      <c r="G26" s="20"/>
      <c r="H26" s="11"/>
      <c r="I26" s="55">
        <v>18</v>
      </c>
      <c r="J26" s="62">
        <f>SUM(Total!D24:E24)</f>
        <v>36</v>
      </c>
      <c r="K26" s="19">
        <v>0.024305555555555556</v>
      </c>
      <c r="L26" s="39"/>
      <c r="M26" s="24"/>
    </row>
    <row r="27" spans="1:13" s="30" customFormat="1" ht="15">
      <c r="A27" s="93" t="s">
        <v>79</v>
      </c>
      <c r="B27" s="94" t="s">
        <v>80</v>
      </c>
      <c r="C27" s="93" t="s">
        <v>81</v>
      </c>
      <c r="D27" s="19">
        <v>0.01875</v>
      </c>
      <c r="E27" s="77"/>
      <c r="F27" s="11"/>
      <c r="G27" s="20"/>
      <c r="H27" s="11"/>
      <c r="I27" s="55">
        <v>18</v>
      </c>
      <c r="J27" s="62">
        <f>SUM(Total!D25:E25)</f>
        <v>36</v>
      </c>
      <c r="K27" s="19">
        <v>0.01875</v>
      </c>
      <c r="L27" s="39"/>
      <c r="M27" s="24"/>
    </row>
    <row r="28" spans="1:13" ht="15">
      <c r="A28" s="75" t="s">
        <v>84</v>
      </c>
      <c r="B28" s="76">
        <v>328</v>
      </c>
      <c r="C28" s="75"/>
      <c r="D28" s="42" t="s">
        <v>82</v>
      </c>
      <c r="E28" s="77">
        <v>0.12644675925925927</v>
      </c>
      <c r="F28" s="10">
        <v>3</v>
      </c>
      <c r="G28" s="77"/>
      <c r="H28" s="10"/>
      <c r="I28" s="55"/>
      <c r="J28" s="55"/>
      <c r="K28" s="42"/>
      <c r="L28" s="39"/>
      <c r="M28" s="24"/>
    </row>
    <row r="29" spans="1:13" ht="15">
      <c r="A29" s="75"/>
      <c r="B29" s="76"/>
      <c r="C29" s="75"/>
      <c r="D29" s="42"/>
      <c r="E29" s="77"/>
      <c r="F29" s="10"/>
      <c r="G29" s="77"/>
      <c r="H29" s="10"/>
      <c r="I29" s="55"/>
      <c r="J29" s="55"/>
      <c r="K29" s="42"/>
      <c r="L29" s="39"/>
      <c r="M29" s="24"/>
    </row>
    <row r="30" spans="1:13" ht="15">
      <c r="A30" s="75"/>
      <c r="B30" s="76"/>
      <c r="C30" s="75"/>
      <c r="D30" s="42"/>
      <c r="E30" s="77"/>
      <c r="F30" s="10"/>
      <c r="G30" s="77"/>
      <c r="H30" s="10"/>
      <c r="I30" s="55"/>
      <c r="J30" s="55"/>
      <c r="K30" s="42"/>
      <c r="L30" s="39"/>
      <c r="M30" s="24"/>
    </row>
    <row r="31" spans="1:13" ht="15">
      <c r="A31" s="15"/>
      <c r="B31" s="87"/>
      <c r="C31" s="15"/>
      <c r="D31" s="25"/>
      <c r="E31" s="26"/>
      <c r="F31" s="16"/>
      <c r="G31" s="26"/>
      <c r="H31" s="16"/>
      <c r="I31" s="16"/>
      <c r="J31" s="16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23.7109375" style="80" customWidth="1"/>
    <col min="2" max="2" width="11.140625" style="80" customWidth="1"/>
    <col min="3" max="3" width="16.140625" style="80" customWidth="1"/>
    <col min="4" max="4" width="14.00390625" style="83" customWidth="1"/>
    <col min="5" max="5" width="12.140625" style="84" customWidth="1"/>
    <col min="6" max="6" width="14.57421875" style="85" customWidth="1"/>
    <col min="7" max="7" width="9.140625" style="80" customWidth="1"/>
    <col min="8" max="8" width="13.57421875" style="84" customWidth="1"/>
    <col min="9" max="9" width="12.00390625" style="84" customWidth="1"/>
    <col min="10" max="10" width="11.57421875" style="84" customWidth="1"/>
    <col min="11" max="11" width="11.421875" style="86" customWidth="1"/>
    <col min="12" max="12" width="12.28125" style="84" customWidth="1"/>
    <col min="13" max="13" width="17.7109375" style="80" customWidth="1"/>
    <col min="14" max="14" width="11.140625" style="80" customWidth="1"/>
    <col min="15" max="16384" width="9.140625" style="80" customWidth="1"/>
  </cols>
  <sheetData>
    <row r="1" spans="1:12" ht="15">
      <c r="A1" s="30"/>
      <c r="B1" s="30"/>
      <c r="C1" s="30"/>
      <c r="D1" s="32"/>
      <c r="E1" s="34"/>
      <c r="F1" s="33"/>
      <c r="G1" s="30"/>
      <c r="H1" s="34"/>
      <c r="I1" s="34"/>
      <c r="J1" s="34"/>
      <c r="K1" s="35"/>
      <c r="L1" s="34"/>
    </row>
    <row r="2" spans="1:12" ht="15">
      <c r="A2" s="30" t="s">
        <v>0</v>
      </c>
      <c r="B2" s="31" t="s">
        <v>72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ht="15">
      <c r="A3" s="30" t="s">
        <v>1</v>
      </c>
      <c r="B3" s="36">
        <v>3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ht="15">
      <c r="A4" s="30" t="s">
        <v>2</v>
      </c>
      <c r="B4" s="37">
        <v>42903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74</v>
      </c>
      <c r="L4" s="34"/>
    </row>
    <row r="5" spans="1:12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38</v>
      </c>
      <c r="L5" s="34"/>
    </row>
    <row r="6" spans="1:12" ht="15">
      <c r="A6" s="30" t="s">
        <v>5</v>
      </c>
      <c r="B6" s="101" t="s">
        <v>97</v>
      </c>
      <c r="C6" s="101"/>
      <c r="D6" s="32"/>
      <c r="E6" s="34"/>
      <c r="F6" s="33"/>
      <c r="G6" s="30"/>
      <c r="H6" s="34"/>
      <c r="I6" s="34"/>
      <c r="J6" s="34"/>
      <c r="K6" s="35"/>
      <c r="L6" s="34"/>
    </row>
    <row r="7" spans="1:12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">
      <c r="A8" s="81"/>
      <c r="B8" s="30"/>
      <c r="C8" s="30"/>
      <c r="D8" s="32"/>
      <c r="E8" s="34"/>
      <c r="F8" s="33"/>
      <c r="G8" s="30"/>
      <c r="H8" s="34"/>
      <c r="I8" s="34"/>
      <c r="J8" s="34"/>
      <c r="K8" s="35"/>
      <c r="L8" s="34"/>
    </row>
    <row r="9" spans="1:13" ht="30">
      <c r="A9" s="7" t="s">
        <v>6</v>
      </c>
      <c r="B9" s="8" t="s">
        <v>7</v>
      </c>
      <c r="C9" s="7" t="s">
        <v>8</v>
      </c>
      <c r="D9" s="40" t="s">
        <v>41</v>
      </c>
      <c r="E9" s="18" t="s">
        <v>9</v>
      </c>
      <c r="F9" s="8" t="s">
        <v>10</v>
      </c>
      <c r="G9" s="1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17" t="s">
        <v>16</v>
      </c>
      <c r="M9" s="8" t="s">
        <v>17</v>
      </c>
    </row>
    <row r="10" spans="1:13" s="82" customFormat="1" ht="15">
      <c r="A10" s="91" t="s">
        <v>68</v>
      </c>
      <c r="B10" s="92" t="s">
        <v>67</v>
      </c>
      <c r="C10" s="88" t="s">
        <v>63</v>
      </c>
      <c r="D10" s="58">
        <v>0</v>
      </c>
      <c r="E10" s="77">
        <v>0.09979166666666667</v>
      </c>
      <c r="F10" s="61">
        <v>1</v>
      </c>
      <c r="G10" s="60">
        <f>E10-D10</f>
        <v>0.09979166666666667</v>
      </c>
      <c r="H10" s="55">
        <v>3</v>
      </c>
      <c r="I10" s="55">
        <v>3</v>
      </c>
      <c r="J10" s="62"/>
      <c r="K10" s="58">
        <v>0</v>
      </c>
      <c r="L10" s="63"/>
      <c r="M10" s="64"/>
    </row>
    <row r="11" spans="1:13" s="82" customFormat="1" ht="30">
      <c r="A11" s="89" t="s">
        <v>52</v>
      </c>
      <c r="B11" s="72" t="s">
        <v>37</v>
      </c>
      <c r="C11" s="90" t="s">
        <v>23</v>
      </c>
      <c r="D11" s="73">
        <v>0</v>
      </c>
      <c r="E11" s="77"/>
      <c r="F11" s="74"/>
      <c r="G11" s="60"/>
      <c r="H11" s="72"/>
      <c r="I11" s="55">
        <v>18</v>
      </c>
      <c r="J11" s="62"/>
      <c r="K11" s="73">
        <f>D11</f>
        <v>0</v>
      </c>
      <c r="L11" s="63"/>
      <c r="M11" s="64"/>
    </row>
    <row r="12" spans="1:13" ht="15">
      <c r="A12" s="90" t="s">
        <v>64</v>
      </c>
      <c r="B12" s="76"/>
      <c r="C12" s="90" t="s">
        <v>61</v>
      </c>
      <c r="D12" s="19">
        <v>0.002777777777777778</v>
      </c>
      <c r="E12" s="77"/>
      <c r="F12" s="21"/>
      <c r="G12" s="60"/>
      <c r="H12" s="10"/>
      <c r="I12" s="55">
        <v>18</v>
      </c>
      <c r="J12" s="62"/>
      <c r="K12" s="73">
        <f aca="true" t="shared" si="0" ref="K12:K17">D12</f>
        <v>0.002777777777777778</v>
      </c>
      <c r="L12" s="22"/>
      <c r="M12" s="23"/>
    </row>
    <row r="13" spans="1:13" ht="15">
      <c r="A13" s="75" t="s">
        <v>47</v>
      </c>
      <c r="B13" s="10" t="s">
        <v>48</v>
      </c>
      <c r="C13" s="75" t="s">
        <v>49</v>
      </c>
      <c r="D13" s="19">
        <v>0.004861111111111111</v>
      </c>
      <c r="E13" s="77"/>
      <c r="F13" s="21"/>
      <c r="G13" s="60"/>
      <c r="H13" s="10"/>
      <c r="I13" s="55">
        <v>18</v>
      </c>
      <c r="J13" s="62"/>
      <c r="K13" s="73">
        <f t="shared" si="0"/>
        <v>0.004861111111111111</v>
      </c>
      <c r="L13" s="22"/>
      <c r="M13" s="23"/>
    </row>
    <row r="14" spans="1:13" ht="15">
      <c r="A14" s="75" t="s">
        <v>18</v>
      </c>
      <c r="B14" s="10">
        <v>610</v>
      </c>
      <c r="C14" s="75" t="s">
        <v>19</v>
      </c>
      <c r="D14" s="42">
        <v>0.011805555555555555</v>
      </c>
      <c r="E14" s="77"/>
      <c r="F14" s="12"/>
      <c r="G14" s="60"/>
      <c r="H14" s="11"/>
      <c r="I14" s="55">
        <v>18</v>
      </c>
      <c r="J14" s="62"/>
      <c r="K14" s="73">
        <f t="shared" si="0"/>
        <v>0.011805555555555555</v>
      </c>
      <c r="L14" s="39"/>
      <c r="M14" s="29"/>
    </row>
    <row r="15" spans="1:13" ht="15">
      <c r="A15" s="75" t="s">
        <v>53</v>
      </c>
      <c r="B15" s="10">
        <v>2679</v>
      </c>
      <c r="C15" s="75" t="s">
        <v>54</v>
      </c>
      <c r="D15" s="19">
        <v>0.011111111111111112</v>
      </c>
      <c r="E15" s="77"/>
      <c r="F15" s="10"/>
      <c r="G15" s="60"/>
      <c r="H15" s="10"/>
      <c r="I15" s="55">
        <v>18</v>
      </c>
      <c r="J15" s="62"/>
      <c r="K15" s="73">
        <f t="shared" si="0"/>
        <v>0.011111111111111112</v>
      </c>
      <c r="L15" s="22"/>
      <c r="M15" s="23"/>
    </row>
    <row r="16" spans="1:13" ht="15">
      <c r="A16" s="75" t="s">
        <v>75</v>
      </c>
      <c r="B16" s="10">
        <v>5314</v>
      </c>
      <c r="C16" s="75" t="s">
        <v>76</v>
      </c>
      <c r="D16" s="19">
        <v>0.0006944444444444445</v>
      </c>
      <c r="E16" s="77"/>
      <c r="F16" s="10"/>
      <c r="G16" s="60"/>
      <c r="H16" s="11"/>
      <c r="I16" s="55">
        <v>18</v>
      </c>
      <c r="J16" s="62"/>
      <c r="K16" s="73">
        <f t="shared" si="0"/>
        <v>0.0006944444444444445</v>
      </c>
      <c r="L16" s="39"/>
      <c r="M16" s="24"/>
    </row>
    <row r="17" spans="1:13" s="30" customFormat="1" ht="15">
      <c r="A17" s="90" t="s">
        <v>58</v>
      </c>
      <c r="B17" s="76" t="s">
        <v>59</v>
      </c>
      <c r="C17" s="90" t="s">
        <v>60</v>
      </c>
      <c r="D17" s="19">
        <v>0.012499999999999999</v>
      </c>
      <c r="E17" s="77"/>
      <c r="F17" s="11"/>
      <c r="G17" s="60"/>
      <c r="H17" s="11"/>
      <c r="I17" s="55">
        <v>18</v>
      </c>
      <c r="J17" s="62"/>
      <c r="K17" s="73">
        <f t="shared" si="0"/>
        <v>0.012499999999999999</v>
      </c>
      <c r="L17" s="39"/>
      <c r="M17" s="24"/>
    </row>
    <row r="18" spans="1:13" s="30" customFormat="1" ht="15">
      <c r="A18" s="75" t="s">
        <v>65</v>
      </c>
      <c r="B18" s="10">
        <v>1925</v>
      </c>
      <c r="C18" s="75" t="s">
        <v>66</v>
      </c>
      <c r="D18" s="19">
        <v>0.013194444444444444</v>
      </c>
      <c r="E18" s="77">
        <v>0.11135416666666666</v>
      </c>
      <c r="F18" s="11">
        <v>2</v>
      </c>
      <c r="G18" s="60">
        <f>E18-D18</f>
        <v>0.09815972222222222</v>
      </c>
      <c r="H18" s="11">
        <v>2</v>
      </c>
      <c r="I18" s="55">
        <v>2</v>
      </c>
      <c r="J18" s="62"/>
      <c r="K18" s="19">
        <v>0.012499999999999999</v>
      </c>
      <c r="L18" s="39" t="s">
        <v>83</v>
      </c>
      <c r="M18" s="24"/>
    </row>
    <row r="19" spans="1:13" s="30" customFormat="1" ht="15">
      <c r="A19" s="95" t="s">
        <v>46</v>
      </c>
      <c r="B19" s="96" t="s">
        <v>45</v>
      </c>
      <c r="C19" s="95" t="s">
        <v>57</v>
      </c>
      <c r="D19" s="19">
        <v>0.015972222222222224</v>
      </c>
      <c r="E19" s="77"/>
      <c r="F19" s="11"/>
      <c r="G19" s="60"/>
      <c r="H19" s="11"/>
      <c r="I19" s="55">
        <v>18</v>
      </c>
      <c r="J19" s="62"/>
      <c r="K19" s="19">
        <f>D19</f>
        <v>0.015972222222222224</v>
      </c>
      <c r="L19" s="39"/>
      <c r="M19" s="24"/>
    </row>
    <row r="20" spans="1:13" s="30" customFormat="1" ht="15">
      <c r="A20" s="90" t="s">
        <v>20</v>
      </c>
      <c r="B20" s="76">
        <v>4628</v>
      </c>
      <c r="C20" s="90" t="s">
        <v>21</v>
      </c>
      <c r="D20" s="19">
        <v>0.017361111111111112</v>
      </c>
      <c r="E20" s="77"/>
      <c r="F20" s="11"/>
      <c r="G20" s="60"/>
      <c r="H20" s="11"/>
      <c r="I20" s="55">
        <v>18</v>
      </c>
      <c r="J20" s="62"/>
      <c r="K20" s="19">
        <f>D20</f>
        <v>0.017361111111111112</v>
      </c>
      <c r="L20" s="39"/>
      <c r="M20" s="24"/>
    </row>
    <row r="21" spans="1:13" s="30" customFormat="1" ht="15">
      <c r="A21" s="90" t="s">
        <v>35</v>
      </c>
      <c r="B21" s="76">
        <v>15</v>
      </c>
      <c r="C21" s="90" t="s">
        <v>36</v>
      </c>
      <c r="D21" s="19">
        <v>0.018055555555555557</v>
      </c>
      <c r="E21" s="77"/>
      <c r="F21" s="11"/>
      <c r="G21" s="60"/>
      <c r="H21" s="11"/>
      <c r="I21" s="55">
        <v>18</v>
      </c>
      <c r="J21" s="62"/>
      <c r="K21" s="19">
        <f>D21</f>
        <v>0.018055555555555557</v>
      </c>
      <c r="L21" s="39"/>
      <c r="M21" s="24"/>
    </row>
    <row r="22" spans="1:13" s="30" customFormat="1" ht="15">
      <c r="A22" s="93" t="s">
        <v>22</v>
      </c>
      <c r="B22" s="94">
        <v>2939</v>
      </c>
      <c r="C22" s="93" t="s">
        <v>23</v>
      </c>
      <c r="D22" s="19">
        <v>0.020833333333333332</v>
      </c>
      <c r="E22" s="77">
        <v>0.11508101851851853</v>
      </c>
      <c r="F22" s="11">
        <v>3</v>
      </c>
      <c r="G22" s="60">
        <f>E22-D22</f>
        <v>0.0942476851851852</v>
      </c>
      <c r="H22" s="11">
        <v>1</v>
      </c>
      <c r="I22" s="55">
        <v>1</v>
      </c>
      <c r="J22" s="62"/>
      <c r="K22" s="19">
        <v>0.019444444444444445</v>
      </c>
      <c r="L22" s="39" t="s">
        <v>89</v>
      </c>
      <c r="M22" s="24"/>
    </row>
    <row r="23" spans="1:13" s="30" customFormat="1" ht="15">
      <c r="A23" s="90" t="s">
        <v>39</v>
      </c>
      <c r="B23" s="76">
        <v>5979</v>
      </c>
      <c r="C23" s="90" t="s">
        <v>40</v>
      </c>
      <c r="D23" s="19">
        <v>0.020833333333333332</v>
      </c>
      <c r="E23" s="77"/>
      <c r="F23" s="11"/>
      <c r="G23" s="20"/>
      <c r="H23" s="11"/>
      <c r="I23" s="55">
        <v>18</v>
      </c>
      <c r="J23" s="62"/>
      <c r="K23" s="19">
        <f>D23</f>
        <v>0.020833333333333332</v>
      </c>
      <c r="L23" s="39"/>
      <c r="M23" s="24"/>
    </row>
    <row r="24" spans="1:13" s="30" customFormat="1" ht="15">
      <c r="A24" s="90" t="s">
        <v>62</v>
      </c>
      <c r="B24" s="76">
        <v>4655</v>
      </c>
      <c r="C24" s="90" t="s">
        <v>50</v>
      </c>
      <c r="D24" s="19">
        <v>0.019444444444444445</v>
      </c>
      <c r="E24" s="77"/>
      <c r="F24" s="11"/>
      <c r="G24" s="20"/>
      <c r="H24" s="11"/>
      <c r="I24" s="55">
        <v>18</v>
      </c>
      <c r="J24" s="62"/>
      <c r="K24" s="19">
        <f>D24</f>
        <v>0.019444444444444445</v>
      </c>
      <c r="L24" s="39"/>
      <c r="M24" s="24"/>
    </row>
    <row r="25" spans="1:13" s="30" customFormat="1" ht="15">
      <c r="A25" s="90" t="s">
        <v>55</v>
      </c>
      <c r="B25" s="76">
        <v>6878</v>
      </c>
      <c r="C25" s="90" t="s">
        <v>56</v>
      </c>
      <c r="D25" s="19">
        <v>0.02361111111111111</v>
      </c>
      <c r="E25" s="77"/>
      <c r="F25" s="11"/>
      <c r="G25" s="20"/>
      <c r="H25" s="11"/>
      <c r="I25" s="55">
        <v>18</v>
      </c>
      <c r="J25" s="62"/>
      <c r="K25" s="19">
        <f>D25</f>
        <v>0.02361111111111111</v>
      </c>
      <c r="L25" s="39"/>
      <c r="M25" s="24"/>
    </row>
    <row r="26" spans="1:13" s="30" customFormat="1" ht="15">
      <c r="A26" s="93" t="s">
        <v>77</v>
      </c>
      <c r="B26" s="94">
        <v>104</v>
      </c>
      <c r="C26" s="93" t="s">
        <v>78</v>
      </c>
      <c r="D26" s="19">
        <v>0.024305555555555556</v>
      </c>
      <c r="E26" s="77"/>
      <c r="F26" s="11"/>
      <c r="G26" s="20"/>
      <c r="H26" s="11"/>
      <c r="I26" s="55">
        <v>18</v>
      </c>
      <c r="J26" s="62"/>
      <c r="K26" s="19">
        <f>D26</f>
        <v>0.024305555555555556</v>
      </c>
      <c r="L26" s="39"/>
      <c r="M26" s="24"/>
    </row>
    <row r="27" spans="1:13" s="30" customFormat="1" ht="15">
      <c r="A27" s="93" t="s">
        <v>79</v>
      </c>
      <c r="B27" s="94" t="s">
        <v>80</v>
      </c>
      <c r="C27" s="93" t="s">
        <v>81</v>
      </c>
      <c r="D27" s="19">
        <v>0.01875</v>
      </c>
      <c r="E27" s="77"/>
      <c r="F27" s="11"/>
      <c r="G27" s="20"/>
      <c r="H27" s="11"/>
      <c r="I27" s="55">
        <v>18</v>
      </c>
      <c r="J27" s="62"/>
      <c r="K27" s="19">
        <f>D27</f>
        <v>0.01875</v>
      </c>
      <c r="L27" s="39"/>
      <c r="M27" s="24"/>
    </row>
    <row r="28" spans="1:13" ht="15">
      <c r="A28" s="75" t="s">
        <v>84</v>
      </c>
      <c r="B28" s="76">
        <v>328</v>
      </c>
      <c r="C28" s="75"/>
      <c r="D28" s="42" t="s">
        <v>82</v>
      </c>
      <c r="E28" s="77">
        <v>0.11959490740740741</v>
      </c>
      <c r="F28" s="10">
        <v>4</v>
      </c>
      <c r="G28" s="77"/>
      <c r="H28" s="10"/>
      <c r="I28" s="55"/>
      <c r="J28" s="55"/>
      <c r="K28" s="42"/>
      <c r="L28" s="39"/>
      <c r="M28" s="24"/>
    </row>
    <row r="29" spans="1:13" ht="15">
      <c r="A29" s="75"/>
      <c r="B29" s="76"/>
      <c r="C29" s="75"/>
      <c r="D29" s="42"/>
      <c r="E29" s="77"/>
      <c r="F29" s="10"/>
      <c r="G29" s="77"/>
      <c r="H29" s="10"/>
      <c r="I29" s="55"/>
      <c r="J29" s="55"/>
      <c r="K29" s="42"/>
      <c r="L29" s="39"/>
      <c r="M29" s="24"/>
    </row>
    <row r="30" spans="1:13" ht="15">
      <c r="A30" s="75"/>
      <c r="B30" s="76"/>
      <c r="C30" s="75"/>
      <c r="D30" s="42"/>
      <c r="E30" s="77"/>
      <c r="F30" s="10"/>
      <c r="G30" s="77"/>
      <c r="H30" s="10"/>
      <c r="I30" s="55"/>
      <c r="J30" s="55"/>
      <c r="K30" s="42"/>
      <c r="L30" s="39"/>
      <c r="M30" s="24"/>
    </row>
    <row r="31" spans="1:13" ht="15">
      <c r="A31" s="15"/>
      <c r="B31" s="87"/>
      <c r="C31" s="15"/>
      <c r="D31" s="25"/>
      <c r="E31" s="26"/>
      <c r="F31" s="16"/>
      <c r="G31" s="26"/>
      <c r="H31" s="16"/>
      <c r="I31" s="16"/>
      <c r="J31" s="16"/>
      <c r="K31" s="25"/>
      <c r="L31" s="27"/>
      <c r="M31" s="28"/>
    </row>
  </sheetData>
  <sheetProtection/>
  <mergeCells count="1">
    <mergeCell ref="B6:C6"/>
  </mergeCells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I4" sqref="I4"/>
    </sheetView>
  </sheetViews>
  <sheetFormatPr defaultColWidth="9.140625" defaultRowHeight="12.75"/>
  <cols>
    <col min="1" max="1" width="23.7109375" style="80" customWidth="1"/>
    <col min="2" max="2" width="11.140625" style="80" customWidth="1"/>
    <col min="3" max="3" width="16.140625" style="80" customWidth="1"/>
    <col min="4" max="4" width="14.00390625" style="83" customWidth="1"/>
    <col min="5" max="5" width="12.140625" style="84" customWidth="1"/>
    <col min="6" max="6" width="14.57421875" style="85" customWidth="1"/>
    <col min="7" max="7" width="9.140625" style="80" customWidth="1"/>
    <col min="8" max="8" width="13.57421875" style="84" customWidth="1"/>
    <col min="9" max="9" width="12.00390625" style="84" customWidth="1"/>
    <col min="10" max="10" width="11.57421875" style="84" customWidth="1"/>
    <col min="11" max="11" width="11.421875" style="86" customWidth="1"/>
    <col min="12" max="12" width="12.28125" style="84" customWidth="1"/>
    <col min="13" max="13" width="17.7109375" style="80" customWidth="1"/>
    <col min="14" max="14" width="11.140625" style="80" customWidth="1"/>
    <col min="15" max="16384" width="9.140625" style="80" customWidth="1"/>
  </cols>
  <sheetData>
    <row r="1" spans="1:12" ht="15">
      <c r="A1" s="30"/>
      <c r="B1" s="30"/>
      <c r="C1" s="30"/>
      <c r="D1" s="32"/>
      <c r="E1" s="34"/>
      <c r="F1" s="33"/>
      <c r="G1" s="30"/>
      <c r="H1" s="34"/>
      <c r="I1" s="34"/>
      <c r="J1" s="34"/>
      <c r="K1" s="35"/>
      <c r="L1" s="34"/>
    </row>
    <row r="2" spans="1:12" ht="15">
      <c r="A2" s="30" t="s">
        <v>0</v>
      </c>
      <c r="B2" s="31" t="s">
        <v>72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ht="15">
      <c r="A3" s="30" t="s">
        <v>1</v>
      </c>
      <c r="B3" s="36">
        <v>4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ht="15">
      <c r="A4" s="30" t="s">
        <v>2</v>
      </c>
      <c r="B4" s="37">
        <v>42917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70</v>
      </c>
      <c r="L4" s="34"/>
    </row>
    <row r="5" spans="1:12" ht="15">
      <c r="A5" s="30" t="s">
        <v>4</v>
      </c>
      <c r="B5" s="36">
        <v>4</v>
      </c>
      <c r="C5" s="30"/>
      <c r="D5" s="32"/>
      <c r="E5" s="34"/>
      <c r="F5" s="33"/>
      <c r="G5" s="30"/>
      <c r="H5" s="34"/>
      <c r="I5" s="34"/>
      <c r="J5" s="31" t="s">
        <v>38</v>
      </c>
      <c r="K5" s="100" t="s">
        <v>74</v>
      </c>
      <c r="L5" s="34"/>
    </row>
    <row r="6" spans="1:12" ht="15">
      <c r="A6" s="30" t="s">
        <v>5</v>
      </c>
      <c r="B6" s="101" t="s">
        <v>98</v>
      </c>
      <c r="C6" s="101"/>
      <c r="D6" s="32"/>
      <c r="E6" s="34"/>
      <c r="F6" s="33"/>
      <c r="G6" s="30"/>
      <c r="H6" s="34"/>
      <c r="I6" s="34"/>
      <c r="J6" s="34"/>
      <c r="K6" s="35"/>
      <c r="L6" s="34"/>
    </row>
    <row r="7" spans="1:12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">
      <c r="A8" s="81"/>
      <c r="B8" s="30"/>
      <c r="C8" s="30"/>
      <c r="D8" s="32"/>
      <c r="E8" s="34"/>
      <c r="F8" s="33"/>
      <c r="G8" s="30"/>
      <c r="H8" s="34"/>
      <c r="I8" s="34"/>
      <c r="J8" s="34"/>
      <c r="K8" s="35"/>
      <c r="L8" s="34"/>
    </row>
    <row r="9" spans="1:13" ht="30">
      <c r="A9" s="7" t="s">
        <v>6</v>
      </c>
      <c r="B9" s="8" t="s">
        <v>7</v>
      </c>
      <c r="C9" s="7" t="s">
        <v>8</v>
      </c>
      <c r="D9" s="40" t="s">
        <v>41</v>
      </c>
      <c r="E9" s="18" t="s">
        <v>9</v>
      </c>
      <c r="F9" s="8" t="s">
        <v>10</v>
      </c>
      <c r="G9" s="1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17" t="s">
        <v>16</v>
      </c>
      <c r="M9" s="8" t="s">
        <v>17</v>
      </c>
    </row>
    <row r="10" spans="1:13" s="82" customFormat="1" ht="15">
      <c r="A10" s="91" t="s">
        <v>68</v>
      </c>
      <c r="B10" s="92" t="s">
        <v>67</v>
      </c>
      <c r="C10" s="88" t="s">
        <v>63</v>
      </c>
      <c r="D10" s="58">
        <v>0</v>
      </c>
      <c r="E10" s="77">
        <v>0.10177083333333332</v>
      </c>
      <c r="F10" s="61">
        <v>1</v>
      </c>
      <c r="G10" s="60">
        <f>E10-D10</f>
        <v>0.10177083333333332</v>
      </c>
      <c r="H10" s="55">
        <v>1</v>
      </c>
      <c r="I10" s="55">
        <v>1</v>
      </c>
      <c r="J10" s="62"/>
      <c r="K10" s="58">
        <v>0</v>
      </c>
      <c r="L10" s="63"/>
      <c r="M10" s="64"/>
    </row>
    <row r="11" spans="1:13" s="82" customFormat="1" ht="30">
      <c r="A11" s="89" t="s">
        <v>52</v>
      </c>
      <c r="B11" s="72" t="s">
        <v>37</v>
      </c>
      <c r="C11" s="90" t="s">
        <v>23</v>
      </c>
      <c r="D11" s="73">
        <v>0</v>
      </c>
      <c r="E11" s="77"/>
      <c r="F11" s="74"/>
      <c r="G11" s="60"/>
      <c r="H11" s="72"/>
      <c r="I11" s="55">
        <v>18</v>
      </c>
      <c r="J11" s="62"/>
      <c r="K11" s="73">
        <f>D11</f>
        <v>0</v>
      </c>
      <c r="L11" s="63"/>
      <c r="M11" s="64"/>
    </row>
    <row r="12" spans="1:13" ht="15">
      <c r="A12" s="90" t="s">
        <v>64</v>
      </c>
      <c r="B12" s="76">
        <v>5633</v>
      </c>
      <c r="C12" s="90" t="s">
        <v>61</v>
      </c>
      <c r="D12" s="19">
        <v>0.002777777777777778</v>
      </c>
      <c r="E12" s="77">
        <v>0.12111111111111111</v>
      </c>
      <c r="F12" s="21">
        <v>4</v>
      </c>
      <c r="G12" s="60">
        <f>E12-D12</f>
        <v>0.11833333333333333</v>
      </c>
      <c r="H12" s="10">
        <v>3</v>
      </c>
      <c r="I12" s="55">
        <v>3</v>
      </c>
      <c r="J12" s="62"/>
      <c r="K12" s="73">
        <v>0.004166666666666667</v>
      </c>
      <c r="L12" s="22" t="s">
        <v>87</v>
      </c>
      <c r="M12" s="23"/>
    </row>
    <row r="13" spans="1:13" ht="15">
      <c r="A13" s="75" t="s">
        <v>47</v>
      </c>
      <c r="B13" s="10" t="s">
        <v>48</v>
      </c>
      <c r="C13" s="75" t="s">
        <v>49</v>
      </c>
      <c r="D13" s="19">
        <v>0.004861111111111111</v>
      </c>
      <c r="E13" s="77"/>
      <c r="F13" s="21"/>
      <c r="G13" s="60"/>
      <c r="H13" s="10"/>
      <c r="I13" s="55">
        <v>18</v>
      </c>
      <c r="J13" s="62"/>
      <c r="K13" s="73">
        <f aca="true" t="shared" si="0" ref="K12:K17">D13</f>
        <v>0.004861111111111111</v>
      </c>
      <c r="L13" s="22"/>
      <c r="M13" s="23"/>
    </row>
    <row r="14" spans="1:13" ht="15">
      <c r="A14" s="75" t="s">
        <v>18</v>
      </c>
      <c r="B14" s="10">
        <v>610</v>
      </c>
      <c r="C14" s="75" t="s">
        <v>19</v>
      </c>
      <c r="D14" s="42">
        <v>0.011805555555555555</v>
      </c>
      <c r="E14" s="77"/>
      <c r="F14" s="12"/>
      <c r="G14" s="60"/>
      <c r="H14" s="11"/>
      <c r="I14" s="55">
        <v>18</v>
      </c>
      <c r="J14" s="62"/>
      <c r="K14" s="73">
        <f t="shared" si="0"/>
        <v>0.011805555555555555</v>
      </c>
      <c r="L14" s="39"/>
      <c r="M14" s="29"/>
    </row>
    <row r="15" spans="1:13" ht="15">
      <c r="A15" s="75" t="s">
        <v>53</v>
      </c>
      <c r="B15" s="10">
        <v>2679</v>
      </c>
      <c r="C15" s="75" t="s">
        <v>54</v>
      </c>
      <c r="D15" s="19">
        <v>0.011111111111111112</v>
      </c>
      <c r="E15" s="77"/>
      <c r="F15" s="10"/>
      <c r="G15" s="60"/>
      <c r="H15" s="10"/>
      <c r="I15" s="55">
        <v>18</v>
      </c>
      <c r="J15" s="62"/>
      <c r="K15" s="73">
        <f t="shared" si="0"/>
        <v>0.011111111111111112</v>
      </c>
      <c r="L15" s="22"/>
      <c r="M15" s="23"/>
    </row>
    <row r="16" spans="1:13" ht="15">
      <c r="A16" s="75" t="s">
        <v>75</v>
      </c>
      <c r="B16" s="10">
        <v>5314</v>
      </c>
      <c r="C16" s="75" t="s">
        <v>76</v>
      </c>
      <c r="D16" s="19">
        <v>0.0006944444444444445</v>
      </c>
      <c r="E16" s="77"/>
      <c r="F16" s="10"/>
      <c r="G16" s="60"/>
      <c r="H16" s="11"/>
      <c r="I16" s="55">
        <v>18</v>
      </c>
      <c r="J16" s="62"/>
      <c r="K16" s="73">
        <f t="shared" si="0"/>
        <v>0.0006944444444444445</v>
      </c>
      <c r="L16" s="39"/>
      <c r="M16" s="24"/>
    </row>
    <row r="17" spans="1:13" s="30" customFormat="1" ht="15">
      <c r="A17" s="90" t="s">
        <v>58</v>
      </c>
      <c r="B17" s="76" t="s">
        <v>59</v>
      </c>
      <c r="C17" s="90" t="s">
        <v>60</v>
      </c>
      <c r="D17" s="19">
        <v>0.012499999999999999</v>
      </c>
      <c r="E17" s="77"/>
      <c r="F17" s="11"/>
      <c r="G17" s="60"/>
      <c r="H17" s="11"/>
      <c r="I17" s="55">
        <v>18</v>
      </c>
      <c r="J17" s="62"/>
      <c r="K17" s="73">
        <f t="shared" si="0"/>
        <v>0.012499999999999999</v>
      </c>
      <c r="L17" s="39"/>
      <c r="M17" s="24"/>
    </row>
    <row r="18" spans="1:13" s="30" customFormat="1" ht="15">
      <c r="A18" s="75" t="s">
        <v>65</v>
      </c>
      <c r="B18" s="10">
        <v>1925</v>
      </c>
      <c r="C18" s="75" t="s">
        <v>66</v>
      </c>
      <c r="D18" s="19">
        <v>0.012499999999999999</v>
      </c>
      <c r="E18" s="77" t="s">
        <v>90</v>
      </c>
      <c r="F18" s="11"/>
      <c r="G18" s="60"/>
      <c r="H18" s="11"/>
      <c r="I18" s="55">
        <v>18</v>
      </c>
      <c r="J18" s="62"/>
      <c r="K18" s="19">
        <v>0.012615740740740742</v>
      </c>
      <c r="L18" s="39"/>
      <c r="M18" s="24"/>
    </row>
    <row r="19" spans="1:13" s="30" customFormat="1" ht="15">
      <c r="A19" s="95" t="s">
        <v>46</v>
      </c>
      <c r="B19" s="96" t="s">
        <v>45</v>
      </c>
      <c r="C19" s="95" t="s">
        <v>57</v>
      </c>
      <c r="D19" s="19">
        <v>0.015972222222222224</v>
      </c>
      <c r="E19" s="77"/>
      <c r="F19" s="11"/>
      <c r="G19" s="60"/>
      <c r="H19" s="11"/>
      <c r="I19" s="55">
        <v>18</v>
      </c>
      <c r="J19" s="62"/>
      <c r="K19" s="19">
        <f>D19</f>
        <v>0.015972222222222224</v>
      </c>
      <c r="L19" s="39"/>
      <c r="M19" s="24"/>
    </row>
    <row r="20" spans="1:13" s="30" customFormat="1" ht="15">
      <c r="A20" s="90" t="s">
        <v>20</v>
      </c>
      <c r="B20" s="76">
        <v>4628</v>
      </c>
      <c r="C20" s="90" t="s">
        <v>21</v>
      </c>
      <c r="D20" s="19">
        <v>0.017361111111111112</v>
      </c>
      <c r="E20" s="77"/>
      <c r="F20" s="11"/>
      <c r="G20" s="60"/>
      <c r="H20" s="11"/>
      <c r="I20" s="55">
        <v>18</v>
      </c>
      <c r="J20" s="62"/>
      <c r="K20" s="19">
        <f>D20</f>
        <v>0.017361111111111112</v>
      </c>
      <c r="L20" s="39"/>
      <c r="M20" s="24"/>
    </row>
    <row r="21" spans="1:13" s="30" customFormat="1" ht="15">
      <c r="A21" s="90" t="s">
        <v>35</v>
      </c>
      <c r="B21" s="76">
        <v>15</v>
      </c>
      <c r="C21" s="90" t="s">
        <v>36</v>
      </c>
      <c r="D21" s="19">
        <v>0.018055555555555557</v>
      </c>
      <c r="E21" s="77"/>
      <c r="F21" s="11"/>
      <c r="G21" s="60"/>
      <c r="H21" s="11"/>
      <c r="I21" s="55">
        <v>18</v>
      </c>
      <c r="J21" s="62"/>
      <c r="K21" s="19">
        <f>D21</f>
        <v>0.018055555555555557</v>
      </c>
      <c r="L21" s="39"/>
      <c r="M21" s="24"/>
    </row>
    <row r="22" spans="1:13" s="30" customFormat="1" ht="15">
      <c r="A22" s="93" t="s">
        <v>22</v>
      </c>
      <c r="B22" s="94">
        <v>2939</v>
      </c>
      <c r="C22" s="93" t="s">
        <v>23</v>
      </c>
      <c r="D22" s="19">
        <v>0.019444444444444445</v>
      </c>
      <c r="E22" s="77">
        <v>0.1284837962962963</v>
      </c>
      <c r="F22" s="11">
        <v>2</v>
      </c>
      <c r="G22" s="60">
        <f>E22-D22</f>
        <v>0.10903935185185186</v>
      </c>
      <c r="H22" s="11">
        <v>2</v>
      </c>
      <c r="I22" s="55">
        <v>2</v>
      </c>
      <c r="J22" s="62"/>
      <c r="K22" s="19">
        <v>0.02013888888888889</v>
      </c>
      <c r="L22" s="39" t="s">
        <v>85</v>
      </c>
      <c r="M22" s="24"/>
    </row>
    <row r="23" spans="1:13" s="30" customFormat="1" ht="15">
      <c r="A23" s="90" t="s">
        <v>39</v>
      </c>
      <c r="B23" s="76">
        <v>5979</v>
      </c>
      <c r="C23" s="90" t="s">
        <v>40</v>
      </c>
      <c r="D23" s="19">
        <v>0.020833333333333332</v>
      </c>
      <c r="E23" s="77"/>
      <c r="F23" s="11"/>
      <c r="G23" s="20"/>
      <c r="H23" s="11"/>
      <c r="I23" s="55">
        <v>18</v>
      </c>
      <c r="J23" s="62"/>
      <c r="K23" s="19">
        <f>D23</f>
        <v>0.020833333333333332</v>
      </c>
      <c r="L23" s="39"/>
      <c r="M23" s="24"/>
    </row>
    <row r="24" spans="1:13" s="30" customFormat="1" ht="15">
      <c r="A24" s="90" t="s">
        <v>62</v>
      </c>
      <c r="B24" s="76">
        <v>4655</v>
      </c>
      <c r="C24" s="90" t="s">
        <v>50</v>
      </c>
      <c r="D24" s="19">
        <v>0.019444444444444445</v>
      </c>
      <c r="E24" s="77"/>
      <c r="F24" s="11"/>
      <c r="G24" s="20"/>
      <c r="H24" s="11"/>
      <c r="I24" s="55">
        <v>18</v>
      </c>
      <c r="J24" s="62"/>
      <c r="K24" s="19">
        <f>D24</f>
        <v>0.019444444444444445</v>
      </c>
      <c r="L24" s="39"/>
      <c r="M24" s="24"/>
    </row>
    <row r="25" spans="1:13" s="30" customFormat="1" ht="15">
      <c r="A25" s="90" t="s">
        <v>55</v>
      </c>
      <c r="B25" s="76">
        <v>6878</v>
      </c>
      <c r="C25" s="90" t="s">
        <v>56</v>
      </c>
      <c r="D25" s="19">
        <v>0.02361111111111111</v>
      </c>
      <c r="E25" s="77"/>
      <c r="F25" s="11"/>
      <c r="G25" s="20"/>
      <c r="H25" s="11"/>
      <c r="I25" s="55">
        <v>18</v>
      </c>
      <c r="J25" s="62"/>
      <c r="K25" s="19">
        <f>D25</f>
        <v>0.02361111111111111</v>
      </c>
      <c r="L25" s="39"/>
      <c r="M25" s="24"/>
    </row>
    <row r="26" spans="1:13" s="30" customFormat="1" ht="15">
      <c r="A26" s="93" t="s">
        <v>77</v>
      </c>
      <c r="B26" s="94">
        <v>104</v>
      </c>
      <c r="C26" s="93" t="s">
        <v>78</v>
      </c>
      <c r="D26" s="19">
        <v>0.024305555555555556</v>
      </c>
      <c r="E26" s="77"/>
      <c r="F26" s="11"/>
      <c r="G26" s="20"/>
      <c r="H26" s="11"/>
      <c r="I26" s="55">
        <v>18</v>
      </c>
      <c r="J26" s="62"/>
      <c r="K26" s="19">
        <f>D26</f>
        <v>0.024305555555555556</v>
      </c>
      <c r="L26" s="39"/>
      <c r="M26" s="24"/>
    </row>
    <row r="27" spans="1:13" s="30" customFormat="1" ht="15">
      <c r="A27" s="93" t="s">
        <v>79</v>
      </c>
      <c r="B27" s="94" t="s">
        <v>80</v>
      </c>
      <c r="C27" s="93" t="s">
        <v>81</v>
      </c>
      <c r="D27" s="19">
        <v>0.01875</v>
      </c>
      <c r="E27" s="77"/>
      <c r="F27" s="11"/>
      <c r="G27" s="20"/>
      <c r="H27" s="11"/>
      <c r="I27" s="55">
        <v>18</v>
      </c>
      <c r="J27" s="62"/>
      <c r="K27" s="19">
        <f>D27</f>
        <v>0.01875</v>
      </c>
      <c r="L27" s="39"/>
      <c r="M27" s="24"/>
    </row>
    <row r="28" spans="1:13" ht="15">
      <c r="A28" s="75" t="s">
        <v>84</v>
      </c>
      <c r="B28" s="76">
        <v>328</v>
      </c>
      <c r="C28" s="75"/>
      <c r="D28" s="42" t="s">
        <v>82</v>
      </c>
      <c r="E28" s="77">
        <v>0.12927083333333333</v>
      </c>
      <c r="F28" s="10">
        <v>3</v>
      </c>
      <c r="G28" s="77"/>
      <c r="H28" s="10"/>
      <c r="I28" s="55"/>
      <c r="J28" s="55"/>
      <c r="K28" s="42"/>
      <c r="L28" s="39"/>
      <c r="M28" s="24"/>
    </row>
    <row r="29" spans="1:13" ht="15">
      <c r="A29" s="75"/>
      <c r="B29" s="76"/>
      <c r="C29" s="75"/>
      <c r="D29" s="42"/>
      <c r="E29" s="77"/>
      <c r="F29" s="10"/>
      <c r="G29" s="77"/>
      <c r="H29" s="10"/>
      <c r="I29" s="55"/>
      <c r="J29" s="55"/>
      <c r="K29" s="42"/>
      <c r="L29" s="39"/>
      <c r="M29" s="24"/>
    </row>
    <row r="30" spans="1:13" ht="15">
      <c r="A30" s="75"/>
      <c r="B30" s="76"/>
      <c r="C30" s="75"/>
      <c r="D30" s="42"/>
      <c r="E30" s="77"/>
      <c r="F30" s="10"/>
      <c r="G30" s="77"/>
      <c r="H30" s="10"/>
      <c r="I30" s="55"/>
      <c r="J30" s="55"/>
      <c r="K30" s="42"/>
      <c r="L30" s="39"/>
      <c r="M30" s="24"/>
    </row>
    <row r="31" spans="1:13" ht="15">
      <c r="A31" s="15"/>
      <c r="B31" s="87"/>
      <c r="C31" s="15"/>
      <c r="D31" s="25"/>
      <c r="E31" s="26"/>
      <c r="F31" s="16"/>
      <c r="G31" s="26"/>
      <c r="H31" s="16"/>
      <c r="I31" s="16"/>
      <c r="J31" s="16"/>
      <c r="K31" s="25"/>
      <c r="L31" s="27"/>
      <c r="M31" s="28"/>
    </row>
  </sheetData>
  <sheetProtection/>
  <mergeCells count="1">
    <mergeCell ref="B6:C6"/>
  </mergeCells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90" zoomScaleNormal="90" zoomScalePageLayoutView="0" workbookViewId="0" topLeftCell="A10">
      <selection activeCell="I28" sqref="I28"/>
    </sheetView>
  </sheetViews>
  <sheetFormatPr defaultColWidth="9.140625" defaultRowHeight="12.75"/>
  <cols>
    <col min="1" max="1" width="23.7109375" style="80" customWidth="1"/>
    <col min="2" max="2" width="11.140625" style="80" customWidth="1"/>
    <col min="3" max="3" width="16.140625" style="80" customWidth="1"/>
    <col min="4" max="4" width="14.00390625" style="83" customWidth="1"/>
    <col min="5" max="5" width="12.140625" style="84" customWidth="1"/>
    <col min="6" max="6" width="14.57421875" style="85" customWidth="1"/>
    <col min="7" max="7" width="9.140625" style="80" customWidth="1"/>
    <col min="8" max="8" width="13.57421875" style="84" customWidth="1"/>
    <col min="9" max="9" width="12.00390625" style="84" customWidth="1"/>
    <col min="10" max="10" width="11.57421875" style="84" customWidth="1"/>
    <col min="11" max="11" width="11.421875" style="86" customWidth="1"/>
    <col min="12" max="12" width="12.28125" style="84" customWidth="1"/>
    <col min="13" max="13" width="17.7109375" style="80" customWidth="1"/>
    <col min="14" max="14" width="11.140625" style="80" customWidth="1"/>
    <col min="15" max="16384" width="9.140625" style="80" customWidth="1"/>
  </cols>
  <sheetData>
    <row r="1" spans="1:12" ht="15">
      <c r="A1" s="30"/>
      <c r="B1" s="30"/>
      <c r="C1" s="30"/>
      <c r="D1" s="32"/>
      <c r="E1" s="34"/>
      <c r="F1" s="33"/>
      <c r="G1" s="30"/>
      <c r="H1" s="34"/>
      <c r="I1" s="34"/>
      <c r="J1" s="34"/>
      <c r="K1" s="35"/>
      <c r="L1" s="34"/>
    </row>
    <row r="2" spans="1:12" ht="15">
      <c r="A2" s="30" t="s">
        <v>0</v>
      </c>
      <c r="B2" s="31" t="s">
        <v>72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ht="15">
      <c r="A3" s="30" t="s">
        <v>1</v>
      </c>
      <c r="B3" s="36">
        <v>5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ht="15">
      <c r="A4" s="30" t="s">
        <v>2</v>
      </c>
      <c r="B4" s="37">
        <v>42931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74</v>
      </c>
      <c r="L4" s="34"/>
    </row>
    <row r="5" spans="1:12" ht="15">
      <c r="A5" s="30" t="s">
        <v>4</v>
      </c>
      <c r="B5" s="36">
        <v>2</v>
      </c>
      <c r="C5" s="30"/>
      <c r="D5" s="32"/>
      <c r="E5" s="34"/>
      <c r="F5" s="33"/>
      <c r="G5" s="30"/>
      <c r="H5" s="34"/>
      <c r="I5" s="34"/>
      <c r="J5" s="31" t="s">
        <v>38</v>
      </c>
      <c r="K5" s="100" t="s">
        <v>94</v>
      </c>
      <c r="L5" s="34"/>
    </row>
    <row r="6" spans="1:12" ht="15">
      <c r="A6" s="30" t="s">
        <v>5</v>
      </c>
      <c r="B6" s="36" t="s">
        <v>91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">
      <c r="A8" s="81"/>
      <c r="B8" s="30"/>
      <c r="C8" s="30"/>
      <c r="D8" s="32"/>
      <c r="E8" s="34"/>
      <c r="F8" s="33"/>
      <c r="G8" s="30"/>
      <c r="H8" s="34"/>
      <c r="I8" s="34"/>
      <c r="J8" s="34"/>
      <c r="K8" s="35"/>
      <c r="L8" s="34"/>
    </row>
    <row r="9" spans="1:13" ht="30">
      <c r="A9" s="7" t="s">
        <v>6</v>
      </c>
      <c r="B9" s="8" t="s">
        <v>7</v>
      </c>
      <c r="C9" s="7" t="s">
        <v>8</v>
      </c>
      <c r="D9" s="40" t="s">
        <v>41</v>
      </c>
      <c r="E9" s="18" t="s">
        <v>9</v>
      </c>
      <c r="F9" s="8" t="s">
        <v>10</v>
      </c>
      <c r="G9" s="1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17" t="s">
        <v>16</v>
      </c>
      <c r="M9" s="8" t="s">
        <v>17</v>
      </c>
    </row>
    <row r="10" spans="1:13" s="82" customFormat="1" ht="15">
      <c r="A10" s="91" t="s">
        <v>68</v>
      </c>
      <c r="B10" s="92" t="s">
        <v>67</v>
      </c>
      <c r="C10" s="88" t="s">
        <v>63</v>
      </c>
      <c r="D10" s="58">
        <v>0</v>
      </c>
      <c r="E10" s="77">
        <v>0.10292824074074074</v>
      </c>
      <c r="F10" s="61">
        <v>1</v>
      </c>
      <c r="G10" s="60">
        <v>0.10292824074074074</v>
      </c>
      <c r="H10" s="55"/>
      <c r="I10" s="55">
        <v>1</v>
      </c>
      <c r="J10" s="62"/>
      <c r="K10" s="58">
        <v>0</v>
      </c>
      <c r="L10" s="63"/>
      <c r="M10" s="64"/>
    </row>
    <row r="11" spans="1:13" s="82" customFormat="1" ht="30">
      <c r="A11" s="89" t="s">
        <v>52</v>
      </c>
      <c r="B11" s="72" t="s">
        <v>37</v>
      </c>
      <c r="C11" s="90" t="s">
        <v>23</v>
      </c>
      <c r="D11" s="73">
        <v>0</v>
      </c>
      <c r="E11" s="77"/>
      <c r="F11" s="74"/>
      <c r="G11" s="60"/>
      <c r="H11" s="72"/>
      <c r="I11" s="55">
        <v>18</v>
      </c>
      <c r="J11" s="62"/>
      <c r="K11" s="73">
        <f>D11</f>
        <v>0</v>
      </c>
      <c r="L11" s="63"/>
      <c r="M11" s="64"/>
    </row>
    <row r="12" spans="1:13" ht="15">
      <c r="A12" s="90" t="s">
        <v>64</v>
      </c>
      <c r="B12" s="76">
        <v>5633</v>
      </c>
      <c r="C12" s="90" t="s">
        <v>61</v>
      </c>
      <c r="D12" s="19">
        <v>0.002777777777777778</v>
      </c>
      <c r="E12" s="77"/>
      <c r="F12" s="21"/>
      <c r="G12" s="60"/>
      <c r="H12" s="10"/>
      <c r="I12" s="55">
        <v>18</v>
      </c>
      <c r="J12" s="62"/>
      <c r="K12" s="73">
        <v>0.004166666666666667</v>
      </c>
      <c r="L12" s="22"/>
      <c r="M12" s="23"/>
    </row>
    <row r="13" spans="1:13" ht="15">
      <c r="A13" s="75" t="s">
        <v>47</v>
      </c>
      <c r="B13" s="10" t="s">
        <v>48</v>
      </c>
      <c r="C13" s="75" t="s">
        <v>49</v>
      </c>
      <c r="D13" s="19">
        <v>0.004861111111111111</v>
      </c>
      <c r="E13" s="77"/>
      <c r="F13" s="21"/>
      <c r="G13" s="60"/>
      <c r="H13" s="10"/>
      <c r="I13" s="55">
        <v>18</v>
      </c>
      <c r="J13" s="62"/>
      <c r="K13" s="73">
        <f aca="true" t="shared" si="0" ref="K13:K18">D13</f>
        <v>0.004861111111111111</v>
      </c>
      <c r="L13" s="22"/>
      <c r="M13" s="23"/>
    </row>
    <row r="14" spans="1:13" ht="15">
      <c r="A14" s="75" t="s">
        <v>18</v>
      </c>
      <c r="B14" s="10">
        <v>610</v>
      </c>
      <c r="C14" s="75" t="s">
        <v>19</v>
      </c>
      <c r="D14" s="42">
        <v>0.011805555555555555</v>
      </c>
      <c r="E14" s="77"/>
      <c r="F14" s="12"/>
      <c r="G14" s="60"/>
      <c r="H14" s="11"/>
      <c r="I14" s="55">
        <v>18</v>
      </c>
      <c r="J14" s="62"/>
      <c r="K14" s="73">
        <f t="shared" si="0"/>
        <v>0.011805555555555555</v>
      </c>
      <c r="L14" s="39"/>
      <c r="M14" s="29"/>
    </row>
    <row r="15" spans="1:13" ht="15">
      <c r="A15" s="75" t="s">
        <v>53</v>
      </c>
      <c r="B15" s="10">
        <v>2679</v>
      </c>
      <c r="C15" s="75" t="s">
        <v>54</v>
      </c>
      <c r="D15" s="19">
        <v>0.011111111111111112</v>
      </c>
      <c r="E15" s="77"/>
      <c r="F15" s="10"/>
      <c r="G15" s="60"/>
      <c r="H15" s="10"/>
      <c r="I15" s="55">
        <v>18</v>
      </c>
      <c r="J15" s="62"/>
      <c r="K15" s="73">
        <f t="shared" si="0"/>
        <v>0.011111111111111112</v>
      </c>
      <c r="L15" s="22"/>
      <c r="M15" s="23"/>
    </row>
    <row r="16" spans="1:13" ht="15">
      <c r="A16" s="75" t="s">
        <v>75</v>
      </c>
      <c r="B16" s="10">
        <v>5314</v>
      </c>
      <c r="C16" s="75" t="s">
        <v>76</v>
      </c>
      <c r="D16" s="19">
        <v>0.0006944444444444445</v>
      </c>
      <c r="E16" s="77"/>
      <c r="F16" s="10"/>
      <c r="G16" s="60"/>
      <c r="H16" s="11"/>
      <c r="I16" s="55">
        <v>18</v>
      </c>
      <c r="J16" s="62"/>
      <c r="K16" s="73">
        <f t="shared" si="0"/>
        <v>0.0006944444444444445</v>
      </c>
      <c r="L16" s="39"/>
      <c r="M16" s="24"/>
    </row>
    <row r="17" spans="1:13" s="30" customFormat="1" ht="15">
      <c r="A17" s="90" t="s">
        <v>58</v>
      </c>
      <c r="B17" s="76" t="s">
        <v>59</v>
      </c>
      <c r="C17" s="90" t="s">
        <v>60</v>
      </c>
      <c r="D17" s="19">
        <v>0.012499999999999999</v>
      </c>
      <c r="E17" s="77"/>
      <c r="F17" s="11"/>
      <c r="G17" s="60"/>
      <c r="H17" s="11"/>
      <c r="I17" s="55">
        <v>18</v>
      </c>
      <c r="J17" s="62"/>
      <c r="K17" s="73">
        <f t="shared" si="0"/>
        <v>0.012499999999999999</v>
      </c>
      <c r="L17" s="39"/>
      <c r="M17" s="24"/>
    </row>
    <row r="18" spans="1:13" s="30" customFormat="1" ht="15">
      <c r="A18" s="75" t="s">
        <v>65</v>
      </c>
      <c r="B18" s="10">
        <v>1925</v>
      </c>
      <c r="C18" s="75" t="s">
        <v>66</v>
      </c>
      <c r="D18" s="19">
        <v>0.012499999999999999</v>
      </c>
      <c r="E18" s="77">
        <v>0.14010416666666667</v>
      </c>
      <c r="F18" s="11">
        <v>2</v>
      </c>
      <c r="G18" s="60">
        <f>E18-D18</f>
        <v>0.12760416666666666</v>
      </c>
      <c r="H18" s="11"/>
      <c r="I18" s="55">
        <v>2</v>
      </c>
      <c r="J18" s="62"/>
      <c r="K18" s="19">
        <v>0.013888888888888888</v>
      </c>
      <c r="L18" s="39" t="s">
        <v>93</v>
      </c>
      <c r="M18" s="99" t="s">
        <v>83</v>
      </c>
    </row>
    <row r="19" spans="1:13" s="30" customFormat="1" ht="15">
      <c r="A19" s="95" t="s">
        <v>46</v>
      </c>
      <c r="B19" s="96" t="s">
        <v>45</v>
      </c>
      <c r="C19" s="95" t="s">
        <v>57</v>
      </c>
      <c r="D19" s="19">
        <v>0.015972222222222224</v>
      </c>
      <c r="E19" s="77" t="s">
        <v>92</v>
      </c>
      <c r="F19" s="11"/>
      <c r="G19" s="60"/>
      <c r="H19" s="11"/>
      <c r="I19" s="55">
        <v>4</v>
      </c>
      <c r="J19" s="62"/>
      <c r="K19" s="19">
        <f>D19</f>
        <v>0.015972222222222224</v>
      </c>
      <c r="L19" s="39"/>
      <c r="M19" s="24"/>
    </row>
    <row r="20" spans="1:13" s="30" customFormat="1" ht="15">
      <c r="A20" s="90" t="s">
        <v>20</v>
      </c>
      <c r="B20" s="76">
        <v>4628</v>
      </c>
      <c r="C20" s="90" t="s">
        <v>21</v>
      </c>
      <c r="D20" s="19">
        <v>0.017361111111111112</v>
      </c>
      <c r="E20" s="77"/>
      <c r="F20" s="11"/>
      <c r="G20" s="60"/>
      <c r="H20" s="11"/>
      <c r="I20" s="55">
        <v>18</v>
      </c>
      <c r="J20" s="62"/>
      <c r="K20" s="19">
        <f>D20</f>
        <v>0.017361111111111112</v>
      </c>
      <c r="L20" s="39"/>
      <c r="M20" s="24"/>
    </row>
    <row r="21" spans="1:13" s="30" customFormat="1" ht="15">
      <c r="A21" s="90" t="s">
        <v>35</v>
      </c>
      <c r="B21" s="76">
        <v>15</v>
      </c>
      <c r="C21" s="90" t="s">
        <v>36</v>
      </c>
      <c r="D21" s="19">
        <v>0.018055555555555557</v>
      </c>
      <c r="E21" s="77"/>
      <c r="F21" s="11"/>
      <c r="G21" s="60"/>
      <c r="H21" s="11"/>
      <c r="I21" s="55">
        <v>18</v>
      </c>
      <c r="J21" s="62"/>
      <c r="K21" s="19">
        <f>D21</f>
        <v>0.018055555555555557</v>
      </c>
      <c r="L21" s="39"/>
      <c r="M21" s="24"/>
    </row>
    <row r="22" spans="1:13" s="30" customFormat="1" ht="15">
      <c r="A22" s="93" t="s">
        <v>22</v>
      </c>
      <c r="B22" s="94">
        <v>2939</v>
      </c>
      <c r="C22" s="93" t="s">
        <v>23</v>
      </c>
      <c r="D22" s="19">
        <v>0.019444444444444445</v>
      </c>
      <c r="E22" s="77"/>
      <c r="F22" s="11"/>
      <c r="G22" s="60"/>
      <c r="H22" s="11"/>
      <c r="I22" s="55">
        <v>18</v>
      </c>
      <c r="J22" s="62"/>
      <c r="K22" s="19">
        <v>0.02013888888888889</v>
      </c>
      <c r="L22" s="39"/>
      <c r="M22" s="24"/>
    </row>
    <row r="23" spans="1:13" s="30" customFormat="1" ht="15">
      <c r="A23" s="90" t="s">
        <v>39</v>
      </c>
      <c r="B23" s="76">
        <v>5979</v>
      </c>
      <c r="C23" s="90" t="s">
        <v>40</v>
      </c>
      <c r="D23" s="19">
        <v>0.020833333333333332</v>
      </c>
      <c r="E23" s="77"/>
      <c r="F23" s="11"/>
      <c r="G23" s="20"/>
      <c r="H23" s="11"/>
      <c r="I23" s="55">
        <v>18</v>
      </c>
      <c r="J23" s="62"/>
      <c r="K23" s="19">
        <f>D23</f>
        <v>0.020833333333333332</v>
      </c>
      <c r="L23" s="39"/>
      <c r="M23" s="24"/>
    </row>
    <row r="24" spans="1:13" s="30" customFormat="1" ht="15">
      <c r="A24" s="90" t="s">
        <v>62</v>
      </c>
      <c r="B24" s="76">
        <v>4655</v>
      </c>
      <c r="C24" s="90" t="s">
        <v>50</v>
      </c>
      <c r="D24" s="19">
        <v>0.019444444444444445</v>
      </c>
      <c r="E24" s="77"/>
      <c r="F24" s="11"/>
      <c r="G24" s="20"/>
      <c r="H24" s="11"/>
      <c r="I24" s="55">
        <v>18</v>
      </c>
      <c r="J24" s="62"/>
      <c r="K24" s="19">
        <f>D24</f>
        <v>0.019444444444444445</v>
      </c>
      <c r="L24" s="39"/>
      <c r="M24" s="24"/>
    </row>
    <row r="25" spans="1:13" s="30" customFormat="1" ht="15">
      <c r="A25" s="90" t="s">
        <v>55</v>
      </c>
      <c r="B25" s="76">
        <v>6878</v>
      </c>
      <c r="C25" s="90" t="s">
        <v>56</v>
      </c>
      <c r="D25" s="19">
        <v>0.02361111111111111</v>
      </c>
      <c r="E25" s="77"/>
      <c r="F25" s="11"/>
      <c r="G25" s="20"/>
      <c r="H25" s="11"/>
      <c r="I25" s="55">
        <v>18</v>
      </c>
      <c r="J25" s="62"/>
      <c r="K25" s="19">
        <f>D25</f>
        <v>0.02361111111111111</v>
      </c>
      <c r="L25" s="39"/>
      <c r="M25" s="24"/>
    </row>
    <row r="26" spans="1:13" s="30" customFormat="1" ht="15">
      <c r="A26" s="93" t="s">
        <v>77</v>
      </c>
      <c r="B26" s="94">
        <v>104</v>
      </c>
      <c r="C26" s="93" t="s">
        <v>78</v>
      </c>
      <c r="D26" s="19">
        <v>0.024305555555555556</v>
      </c>
      <c r="E26" s="77"/>
      <c r="F26" s="11"/>
      <c r="G26" s="20"/>
      <c r="H26" s="11"/>
      <c r="I26" s="55">
        <v>18</v>
      </c>
      <c r="J26" s="62"/>
      <c r="K26" s="19">
        <f>D26</f>
        <v>0.024305555555555556</v>
      </c>
      <c r="L26" s="39"/>
      <c r="M26" s="24"/>
    </row>
    <row r="27" spans="1:13" s="30" customFormat="1" ht="15">
      <c r="A27" s="93" t="s">
        <v>79</v>
      </c>
      <c r="B27" s="94" t="s">
        <v>80</v>
      </c>
      <c r="C27" s="93" t="s">
        <v>81</v>
      </c>
      <c r="D27" s="19">
        <v>0.01875</v>
      </c>
      <c r="E27" s="77"/>
      <c r="F27" s="11"/>
      <c r="G27" s="20"/>
      <c r="H27" s="11"/>
      <c r="I27" s="55">
        <v>18</v>
      </c>
      <c r="J27" s="62"/>
      <c r="K27" s="19">
        <f>D27</f>
        <v>0.01875</v>
      </c>
      <c r="L27" s="39"/>
      <c r="M27" s="24"/>
    </row>
    <row r="28" spans="1:13" ht="15">
      <c r="A28" s="75" t="s">
        <v>84</v>
      </c>
      <c r="B28" s="76">
        <v>328</v>
      </c>
      <c r="C28" s="75"/>
      <c r="D28" s="42" t="s">
        <v>82</v>
      </c>
      <c r="E28" s="77" t="s">
        <v>71</v>
      </c>
      <c r="F28" s="10"/>
      <c r="G28" s="77"/>
      <c r="H28" s="10"/>
      <c r="I28" s="55"/>
      <c r="J28" s="55"/>
      <c r="K28" s="42"/>
      <c r="L28" s="39"/>
      <c r="M28" s="24"/>
    </row>
    <row r="29" spans="1:13" ht="15">
      <c r="A29" s="75"/>
      <c r="B29" s="76"/>
      <c r="C29" s="75"/>
      <c r="D29" s="42"/>
      <c r="E29" s="77"/>
      <c r="F29" s="10"/>
      <c r="G29" s="77"/>
      <c r="H29" s="10"/>
      <c r="I29" s="55"/>
      <c r="J29" s="55"/>
      <c r="K29" s="42"/>
      <c r="L29" s="39"/>
      <c r="M29" s="24"/>
    </row>
    <row r="30" spans="1:13" ht="15">
      <c r="A30" s="75"/>
      <c r="B30" s="76"/>
      <c r="C30" s="75"/>
      <c r="D30" s="42"/>
      <c r="E30" s="77"/>
      <c r="F30" s="10"/>
      <c r="G30" s="77"/>
      <c r="H30" s="10"/>
      <c r="I30" s="55"/>
      <c r="J30" s="55"/>
      <c r="K30" s="42"/>
      <c r="L30" s="39"/>
      <c r="M30" s="24"/>
    </row>
    <row r="31" spans="1:13" ht="15">
      <c r="A31" s="15"/>
      <c r="B31" s="87"/>
      <c r="C31" s="15"/>
      <c r="D31" s="25"/>
      <c r="E31" s="26"/>
      <c r="F31" s="16"/>
      <c r="G31" s="26"/>
      <c r="H31" s="16"/>
      <c r="I31" s="16"/>
      <c r="J31" s="16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90" zoomScaleNormal="90" zoomScalePageLayoutView="0" workbookViewId="0" topLeftCell="A1">
      <selection activeCell="K5" sqref="K5"/>
    </sheetView>
  </sheetViews>
  <sheetFormatPr defaultColWidth="9.140625" defaultRowHeight="12.75"/>
  <cols>
    <col min="1" max="1" width="23.7109375" style="80" customWidth="1"/>
    <col min="2" max="2" width="11.140625" style="80" customWidth="1"/>
    <col min="3" max="3" width="16.140625" style="80" customWidth="1"/>
    <col min="4" max="4" width="14.00390625" style="83" customWidth="1"/>
    <col min="5" max="5" width="12.140625" style="84" customWidth="1"/>
    <col min="6" max="6" width="14.57421875" style="85" customWidth="1"/>
    <col min="7" max="7" width="9.140625" style="80" customWidth="1"/>
    <col min="8" max="8" width="13.57421875" style="84" customWidth="1"/>
    <col min="9" max="9" width="12.00390625" style="84" customWidth="1"/>
    <col min="10" max="10" width="11.57421875" style="84" customWidth="1"/>
    <col min="11" max="11" width="11.421875" style="86" customWidth="1"/>
    <col min="12" max="12" width="12.28125" style="84" customWidth="1"/>
    <col min="13" max="13" width="17.7109375" style="80" customWidth="1"/>
    <col min="14" max="14" width="11.140625" style="80" customWidth="1"/>
    <col min="15" max="16384" width="9.140625" style="80" customWidth="1"/>
  </cols>
  <sheetData>
    <row r="1" spans="1:12" ht="15">
      <c r="A1" s="30"/>
      <c r="B1" s="30"/>
      <c r="C1" s="30"/>
      <c r="D1" s="32"/>
      <c r="E1" s="34"/>
      <c r="F1" s="33"/>
      <c r="G1" s="30"/>
      <c r="H1" s="34"/>
      <c r="I1" s="34"/>
      <c r="J1" s="34"/>
      <c r="K1" s="35"/>
      <c r="L1" s="34"/>
    </row>
    <row r="2" spans="1:12" ht="15">
      <c r="A2" s="30" t="s">
        <v>0</v>
      </c>
      <c r="B2" s="31" t="s">
        <v>72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ht="15">
      <c r="A3" s="30" t="s">
        <v>1</v>
      </c>
      <c r="B3" s="36">
        <v>6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ht="15">
      <c r="A4" s="30" t="s">
        <v>2</v>
      </c>
      <c r="B4" s="37">
        <v>42945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74</v>
      </c>
      <c r="L4" s="34"/>
    </row>
    <row r="5" spans="1:12" ht="15">
      <c r="A5" s="30" t="s">
        <v>4</v>
      </c>
      <c r="B5" s="36"/>
      <c r="C5" s="30"/>
      <c r="D5" s="32"/>
      <c r="E5" s="34"/>
      <c r="F5" s="33"/>
      <c r="G5" s="30"/>
      <c r="H5" s="34"/>
      <c r="I5" s="34"/>
      <c r="J5" s="31" t="s">
        <v>38</v>
      </c>
      <c r="L5" s="34"/>
    </row>
    <row r="6" spans="1:12" ht="15">
      <c r="A6" s="30" t="s">
        <v>5</v>
      </c>
      <c r="B6" s="36"/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">
      <c r="A8" s="81"/>
      <c r="B8" s="30"/>
      <c r="C8" s="30"/>
      <c r="D8" s="32"/>
      <c r="E8" s="34"/>
      <c r="F8" s="33"/>
      <c r="G8" s="30"/>
      <c r="H8" s="34"/>
      <c r="I8" s="34"/>
      <c r="J8" s="34"/>
      <c r="K8" s="35"/>
      <c r="L8" s="34"/>
    </row>
    <row r="9" spans="1:13" ht="30">
      <c r="A9" s="7" t="s">
        <v>6</v>
      </c>
      <c r="B9" s="8" t="s">
        <v>7</v>
      </c>
      <c r="C9" s="7" t="s">
        <v>8</v>
      </c>
      <c r="D9" s="40" t="s">
        <v>41</v>
      </c>
      <c r="E9" s="18" t="s">
        <v>9</v>
      </c>
      <c r="F9" s="8" t="s">
        <v>10</v>
      </c>
      <c r="G9" s="1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17" t="s">
        <v>16</v>
      </c>
      <c r="M9" s="8" t="s">
        <v>17</v>
      </c>
    </row>
    <row r="10" spans="1:13" s="82" customFormat="1" ht="15">
      <c r="A10" s="91" t="s">
        <v>68</v>
      </c>
      <c r="B10" s="92" t="s">
        <v>67</v>
      </c>
      <c r="C10" s="88" t="s">
        <v>63</v>
      </c>
      <c r="D10" s="58">
        <v>0</v>
      </c>
      <c r="E10" s="77"/>
      <c r="F10" s="61"/>
      <c r="G10" s="60"/>
      <c r="H10" s="55"/>
      <c r="I10" s="55"/>
      <c r="J10" s="62"/>
      <c r="K10" s="58">
        <v>0</v>
      </c>
      <c r="L10" s="63"/>
      <c r="M10" s="64"/>
    </row>
    <row r="11" spans="1:13" s="82" customFormat="1" ht="30">
      <c r="A11" s="89" t="s">
        <v>52</v>
      </c>
      <c r="B11" s="72" t="s">
        <v>37</v>
      </c>
      <c r="C11" s="90" t="s">
        <v>23</v>
      </c>
      <c r="D11" s="73">
        <v>0</v>
      </c>
      <c r="E11" s="77"/>
      <c r="F11" s="74"/>
      <c r="G11" s="60"/>
      <c r="H11" s="72"/>
      <c r="I11" s="55"/>
      <c r="J11" s="62"/>
      <c r="K11" s="73">
        <f>D11</f>
        <v>0</v>
      </c>
      <c r="L11" s="63"/>
      <c r="M11" s="64"/>
    </row>
    <row r="12" spans="1:13" ht="15">
      <c r="A12" s="90" t="s">
        <v>64</v>
      </c>
      <c r="B12" s="76">
        <v>5633</v>
      </c>
      <c r="C12" s="90" t="s">
        <v>61</v>
      </c>
      <c r="D12" s="19">
        <v>0.002777777777777778</v>
      </c>
      <c r="E12" s="77"/>
      <c r="F12" s="21"/>
      <c r="G12" s="60"/>
      <c r="H12" s="10"/>
      <c r="I12" s="55"/>
      <c r="J12" s="62"/>
      <c r="K12" s="73">
        <v>0.004166666666666667</v>
      </c>
      <c r="L12" s="22"/>
      <c r="M12" s="23"/>
    </row>
    <row r="13" spans="1:13" ht="15">
      <c r="A13" s="75" t="s">
        <v>47</v>
      </c>
      <c r="B13" s="10" t="s">
        <v>48</v>
      </c>
      <c r="C13" s="75" t="s">
        <v>49</v>
      </c>
      <c r="D13" s="19">
        <v>0.004861111111111111</v>
      </c>
      <c r="E13" s="77"/>
      <c r="F13" s="21"/>
      <c r="G13" s="60"/>
      <c r="H13" s="10"/>
      <c r="I13" s="55"/>
      <c r="J13" s="62"/>
      <c r="K13" s="73">
        <f aca="true" t="shared" si="0" ref="K13:K18">D13</f>
        <v>0.004861111111111111</v>
      </c>
      <c r="L13" s="22"/>
      <c r="M13" s="23"/>
    </row>
    <row r="14" spans="1:13" ht="15">
      <c r="A14" s="75" t="s">
        <v>18</v>
      </c>
      <c r="B14" s="10">
        <v>610</v>
      </c>
      <c r="C14" s="75" t="s">
        <v>19</v>
      </c>
      <c r="D14" s="42">
        <v>0.011805555555555555</v>
      </c>
      <c r="E14" s="77"/>
      <c r="F14" s="12"/>
      <c r="G14" s="60"/>
      <c r="H14" s="11"/>
      <c r="I14" s="55"/>
      <c r="J14" s="62"/>
      <c r="K14" s="73">
        <f t="shared" si="0"/>
        <v>0.011805555555555555</v>
      </c>
      <c r="L14" s="39"/>
      <c r="M14" s="29"/>
    </row>
    <row r="15" spans="1:13" ht="15">
      <c r="A15" s="75" t="s">
        <v>53</v>
      </c>
      <c r="B15" s="10">
        <v>2679</v>
      </c>
      <c r="C15" s="75" t="s">
        <v>54</v>
      </c>
      <c r="D15" s="19">
        <v>0.011111111111111112</v>
      </c>
      <c r="E15" s="77"/>
      <c r="F15" s="10"/>
      <c r="G15" s="60"/>
      <c r="H15" s="10"/>
      <c r="I15" s="55"/>
      <c r="J15" s="62"/>
      <c r="K15" s="73">
        <f t="shared" si="0"/>
        <v>0.011111111111111112</v>
      </c>
      <c r="L15" s="22"/>
      <c r="M15" s="23"/>
    </row>
    <row r="16" spans="1:13" ht="15">
      <c r="A16" s="75" t="s">
        <v>75</v>
      </c>
      <c r="B16" s="10">
        <v>5314</v>
      </c>
      <c r="C16" s="75" t="s">
        <v>76</v>
      </c>
      <c r="D16" s="19">
        <v>0.0006944444444444445</v>
      </c>
      <c r="E16" s="77"/>
      <c r="F16" s="10"/>
      <c r="G16" s="60"/>
      <c r="H16" s="11"/>
      <c r="I16" s="55"/>
      <c r="J16" s="62"/>
      <c r="K16" s="73">
        <f t="shared" si="0"/>
        <v>0.0006944444444444445</v>
      </c>
      <c r="L16" s="39"/>
      <c r="M16" s="24"/>
    </row>
    <row r="17" spans="1:13" s="30" customFormat="1" ht="15">
      <c r="A17" s="90" t="s">
        <v>58</v>
      </c>
      <c r="B17" s="76" t="s">
        <v>59</v>
      </c>
      <c r="C17" s="90" t="s">
        <v>60</v>
      </c>
      <c r="D17" s="19">
        <v>0.012499999999999999</v>
      </c>
      <c r="E17" s="77"/>
      <c r="F17" s="11"/>
      <c r="G17" s="60"/>
      <c r="H17" s="11"/>
      <c r="I17" s="55"/>
      <c r="J17" s="62"/>
      <c r="K17" s="73">
        <f t="shared" si="0"/>
        <v>0.012499999999999999</v>
      </c>
      <c r="L17" s="39"/>
      <c r="M17" s="24"/>
    </row>
    <row r="18" spans="1:13" s="30" customFormat="1" ht="15">
      <c r="A18" s="75" t="s">
        <v>65</v>
      </c>
      <c r="B18" s="10">
        <v>1925</v>
      </c>
      <c r="C18" s="75" t="s">
        <v>66</v>
      </c>
      <c r="D18" s="19">
        <v>0.013888888888888888</v>
      </c>
      <c r="E18" s="77"/>
      <c r="F18" s="11"/>
      <c r="G18" s="60"/>
      <c r="H18" s="11"/>
      <c r="I18" s="55"/>
      <c r="J18" s="62"/>
      <c r="K18" s="19">
        <v>0.013888888888888888</v>
      </c>
      <c r="L18" s="39"/>
      <c r="M18" s="99"/>
    </row>
    <row r="19" spans="1:13" s="30" customFormat="1" ht="15">
      <c r="A19" s="95" t="s">
        <v>46</v>
      </c>
      <c r="B19" s="96" t="s">
        <v>45</v>
      </c>
      <c r="C19" s="95" t="s">
        <v>57</v>
      </c>
      <c r="D19" s="19">
        <v>0.015972222222222224</v>
      </c>
      <c r="E19" s="77"/>
      <c r="F19" s="11"/>
      <c r="G19" s="60"/>
      <c r="H19" s="11"/>
      <c r="I19" s="55"/>
      <c r="J19" s="62"/>
      <c r="K19" s="19">
        <f>D19</f>
        <v>0.015972222222222224</v>
      </c>
      <c r="L19" s="39"/>
      <c r="M19" s="24"/>
    </row>
    <row r="20" spans="1:13" s="30" customFormat="1" ht="15">
      <c r="A20" s="90" t="s">
        <v>20</v>
      </c>
      <c r="B20" s="76">
        <v>4628</v>
      </c>
      <c r="C20" s="90" t="s">
        <v>21</v>
      </c>
      <c r="D20" s="19">
        <v>0.017361111111111112</v>
      </c>
      <c r="E20" s="77"/>
      <c r="F20" s="11"/>
      <c r="G20" s="60"/>
      <c r="H20" s="11"/>
      <c r="I20" s="55"/>
      <c r="J20" s="62"/>
      <c r="K20" s="19">
        <f>D20</f>
        <v>0.017361111111111112</v>
      </c>
      <c r="L20" s="39"/>
      <c r="M20" s="24"/>
    </row>
    <row r="21" spans="1:13" s="30" customFormat="1" ht="15">
      <c r="A21" s="90" t="s">
        <v>35</v>
      </c>
      <c r="B21" s="76">
        <v>15</v>
      </c>
      <c r="C21" s="90" t="s">
        <v>36</v>
      </c>
      <c r="D21" s="19">
        <v>0.018055555555555557</v>
      </c>
      <c r="E21" s="77"/>
      <c r="F21" s="11"/>
      <c r="G21" s="60"/>
      <c r="H21" s="11"/>
      <c r="I21" s="55"/>
      <c r="J21" s="62"/>
      <c r="K21" s="19">
        <f>D21</f>
        <v>0.018055555555555557</v>
      </c>
      <c r="L21" s="39"/>
      <c r="M21" s="24"/>
    </row>
    <row r="22" spans="1:13" s="30" customFormat="1" ht="15">
      <c r="A22" s="93" t="s">
        <v>22</v>
      </c>
      <c r="B22" s="94">
        <v>2939</v>
      </c>
      <c r="C22" s="93" t="s">
        <v>23</v>
      </c>
      <c r="D22" s="19">
        <v>0.019444444444444445</v>
      </c>
      <c r="E22" s="77"/>
      <c r="F22" s="11"/>
      <c r="G22" s="60"/>
      <c r="H22" s="11"/>
      <c r="I22" s="55"/>
      <c r="J22" s="62"/>
      <c r="K22" s="19">
        <v>0.02013888888888889</v>
      </c>
      <c r="L22" s="39"/>
      <c r="M22" s="24"/>
    </row>
    <row r="23" spans="1:13" s="30" customFormat="1" ht="15">
      <c r="A23" s="90" t="s">
        <v>39</v>
      </c>
      <c r="B23" s="76">
        <v>5979</v>
      </c>
      <c r="C23" s="90" t="s">
        <v>40</v>
      </c>
      <c r="D23" s="19">
        <v>0.020833333333333332</v>
      </c>
      <c r="E23" s="77"/>
      <c r="F23" s="11"/>
      <c r="G23" s="20"/>
      <c r="H23" s="11"/>
      <c r="I23" s="55"/>
      <c r="J23" s="62"/>
      <c r="K23" s="19">
        <f>D23</f>
        <v>0.020833333333333332</v>
      </c>
      <c r="L23" s="39"/>
      <c r="M23" s="24"/>
    </row>
    <row r="24" spans="1:13" s="30" customFormat="1" ht="15">
      <c r="A24" s="90" t="s">
        <v>62</v>
      </c>
      <c r="B24" s="76">
        <v>4655</v>
      </c>
      <c r="C24" s="90" t="s">
        <v>50</v>
      </c>
      <c r="D24" s="19">
        <v>0.019444444444444445</v>
      </c>
      <c r="E24" s="77"/>
      <c r="F24" s="11"/>
      <c r="G24" s="20"/>
      <c r="H24" s="11"/>
      <c r="I24" s="55"/>
      <c r="J24" s="62"/>
      <c r="K24" s="19">
        <f>D24</f>
        <v>0.019444444444444445</v>
      </c>
      <c r="L24" s="39"/>
      <c r="M24" s="24"/>
    </row>
    <row r="25" spans="1:13" s="30" customFormat="1" ht="15">
      <c r="A25" s="90" t="s">
        <v>55</v>
      </c>
      <c r="B25" s="76">
        <v>6878</v>
      </c>
      <c r="C25" s="90" t="s">
        <v>56</v>
      </c>
      <c r="D25" s="19">
        <v>0.02361111111111111</v>
      </c>
      <c r="E25" s="77"/>
      <c r="F25" s="11"/>
      <c r="G25" s="20"/>
      <c r="H25" s="11"/>
      <c r="I25" s="55"/>
      <c r="J25" s="62"/>
      <c r="K25" s="19">
        <f>D25</f>
        <v>0.02361111111111111</v>
      </c>
      <c r="L25" s="39"/>
      <c r="M25" s="24"/>
    </row>
    <row r="26" spans="1:13" s="30" customFormat="1" ht="15">
      <c r="A26" s="93" t="s">
        <v>77</v>
      </c>
      <c r="B26" s="94">
        <v>104</v>
      </c>
      <c r="C26" s="93" t="s">
        <v>78</v>
      </c>
      <c r="D26" s="19">
        <v>0.024305555555555556</v>
      </c>
      <c r="E26" s="77"/>
      <c r="F26" s="11"/>
      <c r="G26" s="20"/>
      <c r="H26" s="11"/>
      <c r="I26" s="55"/>
      <c r="J26" s="62"/>
      <c r="K26" s="19">
        <f>D26</f>
        <v>0.024305555555555556</v>
      </c>
      <c r="L26" s="39"/>
      <c r="M26" s="24"/>
    </row>
    <row r="27" spans="1:13" s="30" customFormat="1" ht="15">
      <c r="A27" s="93" t="s">
        <v>79</v>
      </c>
      <c r="B27" s="94" t="s">
        <v>80</v>
      </c>
      <c r="C27" s="93" t="s">
        <v>81</v>
      </c>
      <c r="D27" s="19">
        <v>0.01875</v>
      </c>
      <c r="E27" s="77"/>
      <c r="F27" s="11"/>
      <c r="G27" s="20"/>
      <c r="H27" s="11"/>
      <c r="I27" s="55"/>
      <c r="J27" s="62"/>
      <c r="K27" s="19">
        <f>D27</f>
        <v>0.01875</v>
      </c>
      <c r="L27" s="39"/>
      <c r="M27" s="24"/>
    </row>
    <row r="28" spans="1:13" ht="15">
      <c r="A28" s="75" t="s">
        <v>84</v>
      </c>
      <c r="B28" s="76">
        <v>328</v>
      </c>
      <c r="C28" s="75"/>
      <c r="D28" s="42" t="s">
        <v>82</v>
      </c>
      <c r="E28" s="77"/>
      <c r="F28" s="10"/>
      <c r="G28" s="77"/>
      <c r="H28" s="10"/>
      <c r="I28" s="55"/>
      <c r="J28" s="55"/>
      <c r="K28" s="42"/>
      <c r="L28" s="39"/>
      <c r="M28" s="24"/>
    </row>
    <row r="29" spans="1:13" ht="15">
      <c r="A29" s="75"/>
      <c r="B29" s="76"/>
      <c r="C29" s="75"/>
      <c r="D29" s="42"/>
      <c r="E29" s="77"/>
      <c r="F29" s="10"/>
      <c r="G29" s="77"/>
      <c r="H29" s="10"/>
      <c r="I29" s="55"/>
      <c r="J29" s="55"/>
      <c r="K29" s="42"/>
      <c r="L29" s="39"/>
      <c r="M29" s="24"/>
    </row>
    <row r="30" spans="1:13" ht="15">
      <c r="A30" s="75"/>
      <c r="B30" s="76"/>
      <c r="C30" s="75"/>
      <c r="D30" s="42"/>
      <c r="E30" s="77"/>
      <c r="F30" s="10"/>
      <c r="G30" s="77"/>
      <c r="H30" s="10"/>
      <c r="I30" s="55"/>
      <c r="J30" s="55"/>
      <c r="K30" s="42"/>
      <c r="L30" s="39"/>
      <c r="M30" s="24"/>
    </row>
    <row r="31" spans="1:13" ht="15">
      <c r="A31" s="15"/>
      <c r="B31" s="87"/>
      <c r="C31" s="15"/>
      <c r="D31" s="25"/>
      <c r="E31" s="26"/>
      <c r="F31" s="16"/>
      <c r="G31" s="26"/>
      <c r="H31" s="16"/>
      <c r="I31" s="16"/>
      <c r="J31" s="16"/>
      <c r="K31" s="25"/>
      <c r="L31" s="27"/>
      <c r="M31" s="28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5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8">
      <selection activeCell="K15" sqref="K15"/>
    </sheetView>
  </sheetViews>
  <sheetFormatPr defaultColWidth="9.140625" defaultRowHeight="12.75"/>
  <cols>
    <col min="1" max="1" width="20.8515625" style="0" customWidth="1"/>
    <col min="2" max="2" width="9.140625" style="4" customWidth="1"/>
    <col min="3" max="3" width="14.57421875" style="0" customWidth="1"/>
    <col min="4" max="7" width="9.140625" style="4" customWidth="1"/>
  </cols>
  <sheetData>
    <row r="1" spans="1:2" ht="12.75">
      <c r="A1" s="1"/>
      <c r="B1" s="5"/>
    </row>
    <row r="2" spans="1:12" ht="15.75">
      <c r="A2" s="3" t="s">
        <v>34</v>
      </c>
      <c r="B2" s="6"/>
      <c r="J2" s="2"/>
      <c r="K2" s="2"/>
      <c r="L2" s="1"/>
    </row>
    <row r="3" spans="1:12" ht="15.75">
      <c r="A3" s="3" t="str">
        <f>'Race 1'!B2</f>
        <v>Winter 2017 / 2018</v>
      </c>
      <c r="B3" s="5"/>
      <c r="J3" s="2"/>
      <c r="K3" s="2"/>
      <c r="L3" s="1"/>
    </row>
    <row r="4" spans="1:2" ht="12.75">
      <c r="A4" s="1"/>
      <c r="B4" s="5"/>
    </row>
    <row r="5" spans="1:13" ht="12.75">
      <c r="A5" s="1"/>
      <c r="B5" s="5"/>
      <c r="C5" s="1"/>
      <c r="D5" s="5"/>
      <c r="E5" s="5"/>
      <c r="F5" s="5"/>
      <c r="G5" s="5"/>
      <c r="H5" s="1"/>
      <c r="I5" s="1"/>
      <c r="J5" s="1"/>
      <c r="K5" s="1"/>
      <c r="L5" s="1"/>
      <c r="M5" s="1"/>
    </row>
    <row r="6" spans="1:13" ht="15.75">
      <c r="A6" s="3"/>
      <c r="B6" s="5"/>
      <c r="D6" s="5"/>
      <c r="E6" s="5"/>
      <c r="F6" s="5"/>
      <c r="G6" s="5"/>
      <c r="H6" s="1"/>
      <c r="I6" s="1"/>
      <c r="J6" s="1"/>
      <c r="K6" s="1"/>
      <c r="L6" s="1"/>
      <c r="M6" s="1"/>
    </row>
    <row r="7" spans="1:13" s="14" customFormat="1" ht="45">
      <c r="A7" s="13" t="s">
        <v>6</v>
      </c>
      <c r="B7" s="8" t="s">
        <v>7</v>
      </c>
      <c r="C7" s="13" t="s">
        <v>8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8" t="s">
        <v>33</v>
      </c>
      <c r="L7" s="8" t="s">
        <v>31</v>
      </c>
      <c r="M7" s="8" t="s">
        <v>32</v>
      </c>
    </row>
    <row r="8" spans="1:13" s="65" customFormat="1" ht="14.25">
      <c r="A8" s="66" t="str">
        <f>'Race 1'!A10</f>
        <v>Still Festering</v>
      </c>
      <c r="B8" s="67" t="str">
        <f>'Race 1'!B10</f>
        <v>M106</v>
      </c>
      <c r="C8" s="68" t="str">
        <f>'Race 1'!C10</f>
        <v>P. O'Brien</v>
      </c>
      <c r="D8" s="69">
        <f>'Race 1'!N10</f>
        <v>1</v>
      </c>
      <c r="E8" s="69">
        <f>'Race 2'!I10</f>
        <v>1</v>
      </c>
      <c r="F8" s="69">
        <f>'Race 3'!I10</f>
        <v>3</v>
      </c>
      <c r="G8" s="69">
        <f>'Race 4'!I10</f>
        <v>1</v>
      </c>
      <c r="H8" s="69">
        <f>'Race 5'!I10</f>
        <v>1</v>
      </c>
      <c r="I8" s="69">
        <f>'Race 6'!I10</f>
        <v>0</v>
      </c>
      <c r="J8" s="69">
        <f>SUM(D8:I8)</f>
        <v>7</v>
      </c>
      <c r="K8" s="69"/>
      <c r="L8" s="70">
        <f>J8-K8</f>
        <v>7</v>
      </c>
      <c r="M8" s="71"/>
    </row>
    <row r="9" spans="1:13" s="9" customFormat="1" ht="25.5">
      <c r="A9" s="66" t="str">
        <f>'Race 1'!A11</f>
        <v>League of Extraordinary Gentlemen</v>
      </c>
      <c r="B9" s="67" t="str">
        <f>'Race 1'!B11</f>
        <v>R51</v>
      </c>
      <c r="C9" s="68" t="str">
        <f>'Race 1'!C11</f>
        <v>B. Wilson</v>
      </c>
      <c r="D9" s="69">
        <f>'Race 1'!N11</f>
        <v>18</v>
      </c>
      <c r="E9" s="69">
        <f>'Race 2'!I11</f>
        <v>18</v>
      </c>
      <c r="F9" s="69">
        <f>'Race 3'!I11</f>
        <v>18</v>
      </c>
      <c r="G9" s="69">
        <f>'Race 4'!I11</f>
        <v>18</v>
      </c>
      <c r="H9" s="69">
        <f>'Race 5'!I11</f>
        <v>18</v>
      </c>
      <c r="I9" s="69">
        <f>'Race 6'!I11</f>
        <v>0</v>
      </c>
      <c r="J9" s="69">
        <f aca="true" t="shared" si="0" ref="J9:J25">SUM(D9:I9)</f>
        <v>90</v>
      </c>
      <c r="K9" s="69"/>
      <c r="L9" s="70">
        <f aca="true" t="shared" si="1" ref="L9:L25">J9-K9</f>
        <v>90</v>
      </c>
      <c r="M9" s="56"/>
    </row>
    <row r="10" spans="1:13" s="9" customFormat="1" ht="14.25">
      <c r="A10" s="66" t="str">
        <f>'Race 1'!A12</f>
        <v>Pacific Express</v>
      </c>
      <c r="B10" s="67">
        <f>'Race 1'!B12</f>
        <v>0</v>
      </c>
      <c r="C10" s="68" t="str">
        <f>'Race 1'!C12</f>
        <v>S. Glassock</v>
      </c>
      <c r="D10" s="69">
        <f>'Race 1'!N12</f>
        <v>18</v>
      </c>
      <c r="E10" s="69">
        <f>'Race 2'!I12</f>
        <v>18</v>
      </c>
      <c r="F10" s="69">
        <f>'Race 3'!I12</f>
        <v>18</v>
      </c>
      <c r="G10" s="69">
        <f>'Race 4'!I12</f>
        <v>3</v>
      </c>
      <c r="H10" s="69">
        <f>'Race 5'!I12</f>
        <v>18</v>
      </c>
      <c r="I10" s="69">
        <f>'Race 6'!I12</f>
        <v>0</v>
      </c>
      <c r="J10" s="69">
        <f t="shared" si="0"/>
        <v>75</v>
      </c>
      <c r="K10" s="69"/>
      <c r="L10" s="70">
        <f t="shared" si="1"/>
        <v>75</v>
      </c>
      <c r="M10" s="56"/>
    </row>
    <row r="11" spans="1:13" s="9" customFormat="1" ht="14.25">
      <c r="A11" s="66" t="str">
        <f>'Race 1'!A13</f>
        <v>Axis of Evil</v>
      </c>
      <c r="B11" s="67" t="str">
        <f>'Race 1'!B13</f>
        <v>AUS 765</v>
      </c>
      <c r="C11" s="68" t="str">
        <f>'Race 1'!C13</f>
        <v>G. Dempsey</v>
      </c>
      <c r="D11" s="69">
        <f>'Race 1'!N13</f>
        <v>18</v>
      </c>
      <c r="E11" s="69">
        <f>'Race 2'!I13</f>
        <v>18</v>
      </c>
      <c r="F11" s="69">
        <f>'Race 3'!I13</f>
        <v>18</v>
      </c>
      <c r="G11" s="69">
        <f>'Race 4'!I13</f>
        <v>18</v>
      </c>
      <c r="H11" s="69">
        <f>'Race 5'!I13</f>
        <v>18</v>
      </c>
      <c r="I11" s="69">
        <f>'Race 6'!I13</f>
        <v>0</v>
      </c>
      <c r="J11" s="69">
        <f t="shared" si="0"/>
        <v>90</v>
      </c>
      <c r="K11" s="69"/>
      <c r="L11" s="70">
        <f t="shared" si="1"/>
        <v>90</v>
      </c>
      <c r="M11" s="56"/>
    </row>
    <row r="12" spans="1:13" s="9" customFormat="1" ht="14.25">
      <c r="A12" s="66" t="str">
        <f>'Race 1'!A14</f>
        <v>Hot Stuff</v>
      </c>
      <c r="B12" s="67">
        <f>'Race 1'!B14</f>
        <v>610</v>
      </c>
      <c r="C12" s="68" t="str">
        <f>'Race 1'!C14</f>
        <v>L. Player</v>
      </c>
      <c r="D12" s="69">
        <f>'Race 1'!N14</f>
        <v>18</v>
      </c>
      <c r="E12" s="69">
        <f>'Race 2'!I14</f>
        <v>18</v>
      </c>
      <c r="F12" s="69">
        <f>'Race 3'!I14</f>
        <v>18</v>
      </c>
      <c r="G12" s="69">
        <f>'Race 4'!I14</f>
        <v>18</v>
      </c>
      <c r="H12" s="69">
        <f>'Race 5'!I14</f>
        <v>18</v>
      </c>
      <c r="I12" s="69">
        <f>'Race 6'!I14</f>
        <v>0</v>
      </c>
      <c r="J12" s="69">
        <f t="shared" si="0"/>
        <v>90</v>
      </c>
      <c r="K12" s="69"/>
      <c r="L12" s="70">
        <f t="shared" si="1"/>
        <v>90</v>
      </c>
      <c r="M12" s="56"/>
    </row>
    <row r="13" spans="1:13" s="9" customFormat="1" ht="14.25">
      <c r="A13" s="66" t="str">
        <f>'Race 1'!A15</f>
        <v>Myuna 111</v>
      </c>
      <c r="B13" s="67">
        <f>'Race 1'!B15</f>
        <v>2679</v>
      </c>
      <c r="C13" s="68" t="str">
        <f>'Race 1'!C15</f>
        <v>M.Trask</v>
      </c>
      <c r="D13" s="69">
        <f>'Race 1'!N15</f>
        <v>18</v>
      </c>
      <c r="E13" s="69">
        <f>'Race 2'!I15</f>
        <v>18</v>
      </c>
      <c r="F13" s="69">
        <f>'Race 3'!I15</f>
        <v>18</v>
      </c>
      <c r="G13" s="69">
        <f>'Race 4'!I15</f>
        <v>18</v>
      </c>
      <c r="H13" s="69">
        <f>'Race 5'!I15</f>
        <v>18</v>
      </c>
      <c r="I13" s="69">
        <f>'Race 6'!I15</f>
        <v>0</v>
      </c>
      <c r="J13" s="69">
        <f t="shared" si="0"/>
        <v>90</v>
      </c>
      <c r="K13" s="69"/>
      <c r="L13" s="70">
        <f t="shared" si="1"/>
        <v>90</v>
      </c>
      <c r="M13" s="56"/>
    </row>
    <row r="14" spans="1:13" s="9" customFormat="1" ht="14.25">
      <c r="A14" s="66" t="str">
        <f>'Race 1'!A16</f>
        <v>Resurgent</v>
      </c>
      <c r="B14" s="67">
        <f>'Race 1'!B16</f>
        <v>5314</v>
      </c>
      <c r="C14" s="68" t="str">
        <f>'Race 1'!C16</f>
        <v>R. &amp; P. Widders</v>
      </c>
      <c r="D14" s="69">
        <f>'Race 1'!N16</f>
        <v>18</v>
      </c>
      <c r="E14" s="69">
        <f>'Race 2'!I16</f>
        <v>18</v>
      </c>
      <c r="F14" s="69">
        <f>'Race 3'!I16</f>
        <v>18</v>
      </c>
      <c r="G14" s="69">
        <f>'Race 4'!I16</f>
        <v>18</v>
      </c>
      <c r="H14" s="69">
        <f>'Race 5'!I16</f>
        <v>18</v>
      </c>
      <c r="I14" s="69">
        <f>'Race 6'!I16</f>
        <v>0</v>
      </c>
      <c r="J14" s="69">
        <f t="shared" si="0"/>
        <v>90</v>
      </c>
      <c r="K14" s="69"/>
      <c r="L14" s="70">
        <f t="shared" si="1"/>
        <v>90</v>
      </c>
      <c r="M14" s="56"/>
    </row>
    <row r="15" spans="1:13" s="9" customFormat="1" ht="14.25">
      <c r="A15" s="66" t="str">
        <f>'Race 1'!A17</f>
        <v>Blur</v>
      </c>
      <c r="B15" s="67" t="str">
        <f>'Race 1'!B17</f>
        <v>G301</v>
      </c>
      <c r="C15" s="68" t="str">
        <f>'Race 1'!C17</f>
        <v>G. Levis</v>
      </c>
      <c r="D15" s="69">
        <f>'Race 1'!N17</f>
        <v>18</v>
      </c>
      <c r="E15" s="69">
        <f>'Race 2'!I17</f>
        <v>18</v>
      </c>
      <c r="F15" s="69">
        <f>'Race 3'!I17</f>
        <v>18</v>
      </c>
      <c r="G15" s="69">
        <f>'Race 4'!I17</f>
        <v>18</v>
      </c>
      <c r="H15" s="69">
        <f>'Race 5'!I17</f>
        <v>18</v>
      </c>
      <c r="I15" s="69">
        <f>'Race 6'!I17</f>
        <v>0</v>
      </c>
      <c r="J15" s="69">
        <f t="shared" si="0"/>
        <v>90</v>
      </c>
      <c r="K15" s="69"/>
      <c r="L15" s="70">
        <f t="shared" si="1"/>
        <v>90</v>
      </c>
      <c r="M15" s="56"/>
    </row>
    <row r="16" spans="1:13" s="9" customFormat="1" ht="14.25">
      <c r="A16" s="66" t="str">
        <f>'Race 1'!A18</f>
        <v>Farrago</v>
      </c>
      <c r="B16" s="67">
        <f>'Race 1'!B18</f>
        <v>1925</v>
      </c>
      <c r="C16" s="68" t="str">
        <f>'Race 1'!C18</f>
        <v>B. Heaton</v>
      </c>
      <c r="D16" s="69">
        <f>'Race 1'!N18</f>
        <v>2</v>
      </c>
      <c r="E16" s="69">
        <f>'Race 2'!I18</f>
        <v>2</v>
      </c>
      <c r="F16" s="69">
        <f>'Race 3'!I18</f>
        <v>2</v>
      </c>
      <c r="G16" s="69">
        <f>'Race 4'!I18</f>
        <v>18</v>
      </c>
      <c r="H16" s="69">
        <f>'Race 5'!I18</f>
        <v>2</v>
      </c>
      <c r="I16" s="69">
        <f>'Race 6'!I18</f>
        <v>0</v>
      </c>
      <c r="J16" s="69">
        <f t="shared" si="0"/>
        <v>26</v>
      </c>
      <c r="K16" s="69"/>
      <c r="L16" s="70">
        <f t="shared" si="1"/>
        <v>26</v>
      </c>
      <c r="M16" s="56"/>
    </row>
    <row r="17" spans="1:13" s="9" customFormat="1" ht="14.25">
      <c r="A17" s="66" t="str">
        <f>'Race 1'!A19</f>
        <v>A Fine Balance</v>
      </c>
      <c r="B17" s="67" t="str">
        <f>'Race 1'!B19</f>
        <v>A105</v>
      </c>
      <c r="C17" s="68" t="str">
        <f>'Race 1'!C19</f>
        <v>J. Carlile</v>
      </c>
      <c r="D17" s="69">
        <f>'Race 1'!N19</f>
        <v>18</v>
      </c>
      <c r="E17" s="69">
        <f>'Race 2'!I19</f>
        <v>4</v>
      </c>
      <c r="F17" s="69">
        <f>'Race 3'!I19</f>
        <v>18</v>
      </c>
      <c r="G17" s="69">
        <f>'Race 4'!I19</f>
        <v>18</v>
      </c>
      <c r="H17" s="69">
        <f>'Race 5'!I19</f>
        <v>4</v>
      </c>
      <c r="I17" s="69">
        <f>'Race 6'!I19</f>
        <v>0</v>
      </c>
      <c r="J17" s="69">
        <f t="shared" si="0"/>
        <v>62</v>
      </c>
      <c r="K17" s="69"/>
      <c r="L17" s="70">
        <f t="shared" si="1"/>
        <v>62</v>
      </c>
      <c r="M17" s="56"/>
    </row>
    <row r="18" spans="1:13" s="9" customFormat="1" ht="14.25">
      <c r="A18" s="66" t="str">
        <f>'Race 1'!A20</f>
        <v>Any Excuse</v>
      </c>
      <c r="B18" s="67">
        <f>'Race 1'!B20</f>
        <v>4628</v>
      </c>
      <c r="C18" s="68" t="str">
        <f>'Race 1'!C20</f>
        <v>T. Ainsworth</v>
      </c>
      <c r="D18" s="69">
        <f>'Race 1'!N20</f>
        <v>18</v>
      </c>
      <c r="E18" s="69">
        <f>'Race 2'!I20</f>
        <v>18</v>
      </c>
      <c r="F18" s="69">
        <f>'Race 3'!I20</f>
        <v>18</v>
      </c>
      <c r="G18" s="69">
        <f>'Race 4'!I20</f>
        <v>18</v>
      </c>
      <c r="H18" s="69">
        <f>'Race 5'!I20</f>
        <v>18</v>
      </c>
      <c r="I18" s="69">
        <f>'Race 6'!I20</f>
        <v>0</v>
      </c>
      <c r="J18" s="69">
        <f t="shared" si="0"/>
        <v>90</v>
      </c>
      <c r="K18" s="69"/>
      <c r="L18" s="70">
        <f t="shared" si="1"/>
        <v>90</v>
      </c>
      <c r="M18" s="56"/>
    </row>
    <row r="19" spans="1:13" s="9" customFormat="1" ht="14.25">
      <c r="A19" s="66" t="str">
        <f>'Race 1'!A21</f>
        <v>Pink Panther</v>
      </c>
      <c r="B19" s="67">
        <f>'Race 1'!B21</f>
        <v>15</v>
      </c>
      <c r="C19" s="68" t="str">
        <f>'Race 1'!C21</f>
        <v>J. Stanton</v>
      </c>
      <c r="D19" s="69">
        <f>'Race 1'!N21</f>
        <v>18</v>
      </c>
      <c r="E19" s="69">
        <f>'Race 2'!I21</f>
        <v>18</v>
      </c>
      <c r="F19" s="69">
        <f>'Race 3'!I21</f>
        <v>18</v>
      </c>
      <c r="G19" s="69">
        <f>'Race 4'!I21</f>
        <v>18</v>
      </c>
      <c r="H19" s="69">
        <f>'Race 5'!I21</f>
        <v>18</v>
      </c>
      <c r="I19" s="69">
        <f>'Race 6'!I21</f>
        <v>0</v>
      </c>
      <c r="J19" s="69">
        <f t="shared" si="0"/>
        <v>90</v>
      </c>
      <c r="K19" s="69"/>
      <c r="L19" s="70">
        <f t="shared" si="1"/>
        <v>90</v>
      </c>
      <c r="M19" s="56"/>
    </row>
    <row r="20" spans="1:13" s="9" customFormat="1" ht="14.25">
      <c r="A20" s="66" t="str">
        <f>'Race 1'!A22</f>
        <v>Firefly</v>
      </c>
      <c r="B20" s="67">
        <f>'Race 1'!B22</f>
        <v>2939</v>
      </c>
      <c r="C20" s="68" t="str">
        <f>'Race 1'!C22</f>
        <v>B. Wilson</v>
      </c>
      <c r="D20" s="69">
        <f>'Race 1'!N22</f>
        <v>18</v>
      </c>
      <c r="E20" s="69">
        <f>'Race 2'!I22</f>
        <v>3</v>
      </c>
      <c r="F20" s="69">
        <f>'Race 3'!I22</f>
        <v>1</v>
      </c>
      <c r="G20" s="69">
        <f>'Race 4'!I22</f>
        <v>2</v>
      </c>
      <c r="H20" s="69">
        <f>'Race 5'!I22</f>
        <v>18</v>
      </c>
      <c r="I20" s="69">
        <f>'Race 6'!I22</f>
        <v>0</v>
      </c>
      <c r="J20" s="69">
        <f t="shared" si="0"/>
        <v>42</v>
      </c>
      <c r="K20" s="69"/>
      <c r="L20" s="70">
        <f t="shared" si="1"/>
        <v>42</v>
      </c>
      <c r="M20" s="56"/>
    </row>
    <row r="21" spans="1:13" s="9" customFormat="1" ht="14.25">
      <c r="A21" s="66" t="str">
        <f>'Race 1'!A23</f>
        <v>Stridor</v>
      </c>
      <c r="B21" s="67">
        <f>'Race 1'!B23</f>
        <v>5979</v>
      </c>
      <c r="C21" s="68" t="str">
        <f>'Race 1'!C23</f>
        <v>P. Kennedy</v>
      </c>
      <c r="D21" s="69">
        <f>'Race 1'!N23</f>
        <v>18</v>
      </c>
      <c r="E21" s="69">
        <f>'Race 2'!I23</f>
        <v>18</v>
      </c>
      <c r="F21" s="69">
        <f>'Race 3'!I23</f>
        <v>18</v>
      </c>
      <c r="G21" s="69">
        <f>'Race 4'!I23</f>
        <v>18</v>
      </c>
      <c r="H21" s="69">
        <f>'Race 5'!I23</f>
        <v>18</v>
      </c>
      <c r="I21" s="69">
        <f>'Race 6'!I23</f>
        <v>0</v>
      </c>
      <c r="J21" s="69">
        <f t="shared" si="0"/>
        <v>90</v>
      </c>
      <c r="K21" s="69"/>
      <c r="L21" s="70">
        <f t="shared" si="1"/>
        <v>90</v>
      </c>
      <c r="M21" s="56"/>
    </row>
    <row r="22" spans="1:13" s="9" customFormat="1" ht="14.25">
      <c r="A22" s="66" t="str">
        <f>'Race 1'!A24</f>
        <v>Xena Warrior Princess</v>
      </c>
      <c r="B22" s="67">
        <f>'Race 1'!B24</f>
        <v>4655</v>
      </c>
      <c r="C22" s="68" t="str">
        <f>'Race 1'!C24</f>
        <v>C. Howe</v>
      </c>
      <c r="D22" s="69">
        <f>'Race 1'!N24</f>
        <v>18</v>
      </c>
      <c r="E22" s="69">
        <f>'Race 2'!I24</f>
        <v>18</v>
      </c>
      <c r="F22" s="69">
        <f>'Race 3'!I24</f>
        <v>18</v>
      </c>
      <c r="G22" s="69">
        <f>'Race 4'!I24</f>
        <v>18</v>
      </c>
      <c r="H22" s="69">
        <f>'Race 5'!I24</f>
        <v>18</v>
      </c>
      <c r="I22" s="69">
        <f>'Race 6'!I24</f>
        <v>0</v>
      </c>
      <c r="J22" s="69">
        <f t="shared" si="0"/>
        <v>90</v>
      </c>
      <c r="K22" s="69"/>
      <c r="L22" s="70">
        <f t="shared" si="1"/>
        <v>90</v>
      </c>
      <c r="M22" s="56"/>
    </row>
    <row r="23" spans="1:13" s="9" customFormat="1" ht="14.25">
      <c r="A23" s="66" t="str">
        <f>'Race 1'!A25</f>
        <v>Wind Falls</v>
      </c>
      <c r="B23" s="67">
        <f>'Race 1'!B25</f>
        <v>6878</v>
      </c>
      <c r="C23" s="68" t="str">
        <f>'Race 1'!C25</f>
        <v>S. Hume</v>
      </c>
      <c r="D23" s="69">
        <f>'Race 1'!N25</f>
        <v>18</v>
      </c>
      <c r="E23" s="69">
        <f>'Race 2'!I25</f>
        <v>18</v>
      </c>
      <c r="F23" s="69">
        <f>'Race 3'!I25</f>
        <v>18</v>
      </c>
      <c r="G23" s="69">
        <f>'Race 4'!I25</f>
        <v>18</v>
      </c>
      <c r="H23" s="69">
        <f>'Race 5'!I25</f>
        <v>18</v>
      </c>
      <c r="I23" s="69">
        <f>'Race 6'!I25</f>
        <v>0</v>
      </c>
      <c r="J23" s="69">
        <f t="shared" si="0"/>
        <v>90</v>
      </c>
      <c r="K23" s="69"/>
      <c r="L23" s="70">
        <f t="shared" si="1"/>
        <v>90</v>
      </c>
      <c r="M23" s="56"/>
    </row>
    <row r="24" spans="1:13" s="9" customFormat="1" ht="14.25">
      <c r="A24" s="66" t="str">
        <f>'Race 1'!A26</f>
        <v>Memphis</v>
      </c>
      <c r="B24" s="67">
        <f>'Race 1'!B26</f>
        <v>104</v>
      </c>
      <c r="C24" s="68" t="str">
        <f>'Race 1'!C26</f>
        <v>J. Patterson</v>
      </c>
      <c r="D24" s="69">
        <f>'Race 1'!N26</f>
        <v>18</v>
      </c>
      <c r="E24" s="69">
        <f>'Race 2'!I26</f>
        <v>18</v>
      </c>
      <c r="F24" s="69">
        <f>'Race 3'!I26</f>
        <v>18</v>
      </c>
      <c r="G24" s="69">
        <f>'Race 4'!I26</f>
        <v>18</v>
      </c>
      <c r="H24" s="69">
        <f>'Race 5'!I26</f>
        <v>18</v>
      </c>
      <c r="I24" s="69">
        <f>'Race 6'!I26</f>
        <v>0</v>
      </c>
      <c r="J24" s="69">
        <f t="shared" si="0"/>
        <v>90</v>
      </c>
      <c r="K24" s="69"/>
      <c r="L24" s="70">
        <f t="shared" si="1"/>
        <v>90</v>
      </c>
      <c r="M24" s="56"/>
    </row>
    <row r="25" spans="1:13" s="9" customFormat="1" ht="14.25">
      <c r="A25" s="66" t="str">
        <f>'Race 1'!A27</f>
        <v>Whisper</v>
      </c>
      <c r="B25" s="67" t="str">
        <f>'Race 1'!B27</f>
        <v>?</v>
      </c>
      <c r="C25" s="68" t="str">
        <f>'Race 1'!C27</f>
        <v>W. Thomson</v>
      </c>
      <c r="D25" s="69">
        <f>'Race 1'!N27</f>
        <v>18</v>
      </c>
      <c r="E25" s="69">
        <f>'Race 2'!I27</f>
        <v>18</v>
      </c>
      <c r="F25" s="69">
        <f>'Race 3'!I27</f>
        <v>18</v>
      </c>
      <c r="G25" s="69">
        <f>'Race 4'!I27</f>
        <v>18</v>
      </c>
      <c r="H25" s="69">
        <f>'Race 5'!I27</f>
        <v>18</v>
      </c>
      <c r="I25" s="69">
        <f>'Race 6'!I27</f>
        <v>0</v>
      </c>
      <c r="J25" s="69">
        <f t="shared" si="0"/>
        <v>90</v>
      </c>
      <c r="K25" s="69"/>
      <c r="L25" s="70">
        <f t="shared" si="1"/>
        <v>90</v>
      </c>
      <c r="M25" s="56"/>
    </row>
    <row r="26" spans="1:13" s="9" customFormat="1" ht="14.25">
      <c r="A26" s="51"/>
      <c r="B26" s="46"/>
      <c r="C26" s="43"/>
      <c r="D26" s="44"/>
      <c r="E26" s="44"/>
      <c r="F26" s="44"/>
      <c r="G26" s="44"/>
      <c r="H26" s="44"/>
      <c r="I26" s="69"/>
      <c r="J26" s="44"/>
      <c r="K26" s="44"/>
      <c r="L26" s="45"/>
      <c r="M26" s="56"/>
    </row>
    <row r="27" spans="1:13" s="9" customFormat="1" ht="14.25">
      <c r="A27" s="51"/>
      <c r="B27" s="46"/>
      <c r="C27" s="43"/>
      <c r="D27" s="44"/>
      <c r="E27" s="44"/>
      <c r="F27" s="44"/>
      <c r="G27" s="44"/>
      <c r="H27" s="44"/>
      <c r="I27" s="44"/>
      <c r="J27" s="44"/>
      <c r="K27" s="44"/>
      <c r="L27" s="45"/>
      <c r="M27" s="56"/>
    </row>
    <row r="28" spans="1:13" s="9" customFormat="1" ht="14.25">
      <c r="A28" s="51"/>
      <c r="B28" s="46"/>
      <c r="C28" s="43"/>
      <c r="D28" s="44"/>
      <c r="E28" s="44"/>
      <c r="F28" s="44"/>
      <c r="G28" s="44"/>
      <c r="H28" s="44"/>
      <c r="I28" s="44"/>
      <c r="J28" s="44"/>
      <c r="K28" s="44"/>
      <c r="L28" s="45"/>
      <c r="M28" s="56"/>
    </row>
    <row r="29" spans="1:13" s="9" customFormat="1" ht="14.25">
      <c r="A29" s="51"/>
      <c r="B29" s="46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7"/>
    </row>
    <row r="30" spans="1:13" ht="12.75">
      <c r="A30" s="52"/>
      <c r="B30" s="49"/>
      <c r="C30" s="48"/>
      <c r="D30" s="53"/>
      <c r="E30" s="53"/>
      <c r="F30" s="53"/>
      <c r="G30" s="53"/>
      <c r="H30" s="53"/>
      <c r="I30" s="53"/>
      <c r="J30" s="53"/>
      <c r="K30" s="53"/>
      <c r="L30" s="54"/>
      <c r="M30" s="50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97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michelle.dudgeon</cp:lastModifiedBy>
  <cp:lastPrinted>2013-07-27T05:58:31Z</cp:lastPrinted>
  <dcterms:created xsi:type="dcterms:W3CDTF">2001-10-28T23:42:10Z</dcterms:created>
  <dcterms:modified xsi:type="dcterms:W3CDTF">2017-07-16T23:52:03Z</dcterms:modified>
  <cp:category/>
  <cp:version/>
  <cp:contentType/>
  <cp:contentStatus/>
</cp:coreProperties>
</file>